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syobo01\救急救助係\●5000 救急【新分類基準】\1510 救急・救助月報及び統計\02_月報報告\02_富良野市HP\"/>
    </mc:Choice>
  </mc:AlternateContent>
  <xr:revisionPtr revIDLastSave="0" documentId="13_ncr:1_{07363805-24DF-4E37-BB5F-3777CEFB54BA}" xr6:coauthVersionLast="47" xr6:coauthVersionMax="47" xr10:uidLastSave="{00000000-0000-0000-0000-000000000000}"/>
  <bookViews>
    <workbookView xWindow="-28920" yWindow="-120" windowWidth="29040" windowHeight="15720" activeTab="5" xr2:uid="{1F227D5F-2ECC-42C8-889C-4AB9EC13530A}"/>
  </bookViews>
  <sheets>
    <sheet name="データベース" sheetId="32" r:id="rId1"/>
    <sheet name="１月" sheetId="1" r:id="rId2"/>
    <sheet name="２月" sheetId="21" r:id="rId3"/>
    <sheet name="３月" sheetId="22" r:id="rId4"/>
    <sheet name="４月" sheetId="23" r:id="rId5"/>
    <sheet name="５月" sheetId="24" r:id="rId6"/>
    <sheet name="６月" sheetId="25" r:id="rId7"/>
    <sheet name="７月" sheetId="26" r:id="rId8"/>
    <sheet name="８月" sheetId="27" r:id="rId9"/>
    <sheet name="９月" sheetId="28" r:id="rId10"/>
    <sheet name="10月" sheetId="29" r:id="rId11"/>
    <sheet name="11月" sheetId="30" r:id="rId12"/>
    <sheet name="12月" sheetId="3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1" l="1"/>
  <c r="I9" i="31"/>
  <c r="J9" i="31"/>
  <c r="K9" i="31"/>
  <c r="L9" i="31"/>
  <c r="M9" i="31"/>
  <c r="N9" i="31"/>
  <c r="O9" i="31"/>
  <c r="P9" i="31"/>
  <c r="Q9" i="31"/>
  <c r="R9" i="31"/>
  <c r="S9" i="31"/>
  <c r="T9" i="31"/>
  <c r="G9" i="31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G9" i="30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G9" i="29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G9" i="28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G9" i="27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G9" i="26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G9" i="25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G9" i="24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G9" i="23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G9" i="22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G9" i="21"/>
  <c r="G10" i="1"/>
  <c r="G14" i="1" s="1"/>
  <c r="H9" i="1"/>
  <c r="I9" i="1"/>
  <c r="I13" i="21" s="1"/>
  <c r="J9" i="1"/>
  <c r="J13" i="1" s="1"/>
  <c r="K9" i="1"/>
  <c r="L9" i="1"/>
  <c r="L13" i="1" s="1"/>
  <c r="M9" i="1"/>
  <c r="M13" i="1" s="1"/>
  <c r="N9" i="1"/>
  <c r="O9" i="1"/>
  <c r="O13" i="1" s="1"/>
  <c r="P9" i="1"/>
  <c r="Q9" i="1"/>
  <c r="R9" i="1"/>
  <c r="R13" i="21" s="1"/>
  <c r="S9" i="1"/>
  <c r="S13" i="1" s="1"/>
  <c r="T9" i="1"/>
  <c r="T13" i="1" s="1"/>
  <c r="G9" i="1"/>
  <c r="G7" i="1"/>
  <c r="G11" i="1"/>
  <c r="G11" i="21" s="1"/>
  <c r="L8" i="21"/>
  <c r="L12" i="21" s="1"/>
  <c r="L12" i="22" s="1"/>
  <c r="L12" i="23" s="1"/>
  <c r="L12" i="24" s="1"/>
  <c r="L12" i="25" s="1"/>
  <c r="L12" i="26" s="1"/>
  <c r="L12" i="27" s="1"/>
  <c r="L12" i="28" s="1"/>
  <c r="L12" i="29" s="1"/>
  <c r="L12" i="30" s="1"/>
  <c r="L12" i="31" s="1"/>
  <c r="H10" i="31"/>
  <c r="I10" i="31"/>
  <c r="J10" i="31"/>
  <c r="K10" i="31"/>
  <c r="L10" i="31"/>
  <c r="M10" i="31"/>
  <c r="N10" i="31"/>
  <c r="O10" i="31"/>
  <c r="P10" i="31"/>
  <c r="Q10" i="31"/>
  <c r="R10" i="31"/>
  <c r="S10" i="31"/>
  <c r="T10" i="31"/>
  <c r="G10" i="31"/>
  <c r="G10" i="30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G8" i="31"/>
  <c r="H7" i="31"/>
  <c r="I7" i="31"/>
  <c r="J7" i="31"/>
  <c r="K7" i="31"/>
  <c r="L7" i="31"/>
  <c r="M7" i="31"/>
  <c r="N7" i="31"/>
  <c r="O7" i="31"/>
  <c r="P7" i="31"/>
  <c r="Q7" i="31"/>
  <c r="R7" i="31"/>
  <c r="S7" i="31"/>
  <c r="T7" i="31"/>
  <c r="G7" i="31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G10" i="29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G8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G7" i="30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G10" i="28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G8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G7" i="29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G10" i="27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G8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G7" i="28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G10" i="26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G8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G7" i="27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G10" i="25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G8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G7" i="26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G10" i="24"/>
  <c r="J10" i="24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G8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G7" i="25"/>
  <c r="H10" i="24"/>
  <c r="I10" i="24"/>
  <c r="K10" i="24"/>
  <c r="L10" i="24"/>
  <c r="M10" i="24"/>
  <c r="N10" i="24"/>
  <c r="O10" i="24"/>
  <c r="P10" i="24"/>
  <c r="Q10" i="24"/>
  <c r="R10" i="24"/>
  <c r="S10" i="24"/>
  <c r="T10" i="24"/>
  <c r="G10" i="23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G8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G7" i="24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G10" i="22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G8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G7" i="23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H10" i="1"/>
  <c r="H14" i="1" s="1"/>
  <c r="I10" i="1"/>
  <c r="I14" i="1" s="1"/>
  <c r="I14" i="21" s="1"/>
  <c r="I14" i="22" s="1"/>
  <c r="J10" i="1"/>
  <c r="J14" i="1" s="1"/>
  <c r="J14" i="21" s="1"/>
  <c r="K10" i="1"/>
  <c r="K14" i="1"/>
  <c r="L10" i="1"/>
  <c r="L14" i="1"/>
  <c r="L14" i="21"/>
  <c r="M10" i="1"/>
  <c r="M14" i="1" s="1"/>
  <c r="N10" i="1"/>
  <c r="N14" i="1" s="1"/>
  <c r="N14" i="21" s="1"/>
  <c r="N14" i="22" s="1"/>
  <c r="N14" i="23" s="1"/>
  <c r="N14" i="24" s="1"/>
  <c r="N14" i="25" s="1"/>
  <c r="N14" i="26" s="1"/>
  <c r="N14" i="27" s="1"/>
  <c r="N14" i="28" s="1"/>
  <c r="N14" i="29" s="1"/>
  <c r="O10" i="1"/>
  <c r="O14" i="1" s="1"/>
  <c r="O14" i="21" s="1"/>
  <c r="O14" i="22" s="1"/>
  <c r="O14" i="23" s="1"/>
  <c r="O14" i="24" s="1"/>
  <c r="O14" i="25" s="1"/>
  <c r="O14" i="26" s="1"/>
  <c r="O14" i="27" s="1"/>
  <c r="O14" i="28" s="1"/>
  <c r="O14" i="29" s="1"/>
  <c r="P10" i="1"/>
  <c r="P14" i="1"/>
  <c r="P14" i="21"/>
  <c r="Q10" i="1"/>
  <c r="Q14" i="1" s="1"/>
  <c r="R10" i="1"/>
  <c r="R14" i="1" s="1"/>
  <c r="S10" i="1"/>
  <c r="S14" i="1" s="1"/>
  <c r="T10" i="1"/>
  <c r="T14" i="1" s="1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G8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T11" i="22" s="1"/>
  <c r="T11" i="23" s="1"/>
  <c r="T11" i="24" s="1"/>
  <c r="T11" i="25" s="1"/>
  <c r="T11" i="26" s="1"/>
  <c r="T11" i="27" s="1"/>
  <c r="T11" i="28" s="1"/>
  <c r="T11" i="29" s="1"/>
  <c r="T11" i="30" s="1"/>
  <c r="T11" i="31" s="1"/>
  <c r="G7" i="22"/>
  <c r="H7" i="21"/>
  <c r="F7" i="21" s="1"/>
  <c r="I7" i="21"/>
  <c r="J7" i="21"/>
  <c r="J11" i="21" s="1"/>
  <c r="J11" i="22" s="1"/>
  <c r="J11" i="23" s="1"/>
  <c r="J11" i="24" s="1"/>
  <c r="J11" i="25" s="1"/>
  <c r="J11" i="26" s="1"/>
  <c r="J11" i="27" s="1"/>
  <c r="J11" i="28" s="1"/>
  <c r="J11" i="29" s="1"/>
  <c r="J11" i="30" s="1"/>
  <c r="J11" i="31" s="1"/>
  <c r="K7" i="21"/>
  <c r="K11" i="21" s="1"/>
  <c r="K11" i="22" s="1"/>
  <c r="K11" i="23" s="1"/>
  <c r="K11" i="24" s="1"/>
  <c r="K11" i="25" s="1"/>
  <c r="K11" i="26" s="1"/>
  <c r="K11" i="27" s="1"/>
  <c r="K11" i="28" s="1"/>
  <c r="K11" i="29" s="1"/>
  <c r="K11" i="30" s="1"/>
  <c r="K11" i="31" s="1"/>
  <c r="L7" i="21"/>
  <c r="L11" i="21" s="1"/>
  <c r="L11" i="22" s="1"/>
  <c r="L11" i="23" s="1"/>
  <c r="L11" i="24" s="1"/>
  <c r="L11" i="25" s="1"/>
  <c r="L11" i="26" s="1"/>
  <c r="L11" i="27" s="1"/>
  <c r="L11" i="28" s="1"/>
  <c r="L11" i="29" s="1"/>
  <c r="L11" i="30" s="1"/>
  <c r="L11" i="31" s="1"/>
  <c r="M7" i="21"/>
  <c r="N7" i="21"/>
  <c r="O7" i="21"/>
  <c r="P7" i="21"/>
  <c r="Q7" i="21"/>
  <c r="R7" i="21"/>
  <c r="S7" i="21"/>
  <c r="T7" i="21"/>
  <c r="G7" i="21"/>
  <c r="H7" i="1"/>
  <c r="H11" i="1" s="1"/>
  <c r="I7" i="1"/>
  <c r="I11" i="1" s="1"/>
  <c r="J7" i="1"/>
  <c r="J11" i="1" s="1"/>
  <c r="K7" i="1"/>
  <c r="K11" i="1"/>
  <c r="L7" i="1"/>
  <c r="L11" i="1" s="1"/>
  <c r="M7" i="1"/>
  <c r="M11" i="1"/>
  <c r="N7" i="1"/>
  <c r="N11" i="1"/>
  <c r="O7" i="1"/>
  <c r="O11" i="1" s="1"/>
  <c r="P7" i="1"/>
  <c r="P11" i="1" s="1"/>
  <c r="P11" i="21" s="1"/>
  <c r="P11" i="22" s="1"/>
  <c r="Q7" i="1"/>
  <c r="Q11" i="1" s="1"/>
  <c r="Q11" i="21" s="1"/>
  <c r="R7" i="1"/>
  <c r="R11" i="1"/>
  <c r="R11" i="21" s="1"/>
  <c r="S7" i="1"/>
  <c r="S11" i="1" s="1"/>
  <c r="S11" i="21" s="1"/>
  <c r="T7" i="1"/>
  <c r="T11" i="1"/>
  <c r="T8" i="21"/>
  <c r="T12" i="21" s="1"/>
  <c r="H8" i="21"/>
  <c r="I8" i="21"/>
  <c r="J8" i="21"/>
  <c r="K8" i="21"/>
  <c r="M8" i="21"/>
  <c r="N8" i="21"/>
  <c r="O8" i="21"/>
  <c r="P8" i="21"/>
  <c r="Q8" i="21"/>
  <c r="R8" i="21"/>
  <c r="S8" i="21"/>
  <c r="S12" i="21" s="1"/>
  <c r="G8" i="21"/>
  <c r="G8" i="1"/>
  <c r="G12" i="1" s="1"/>
  <c r="G12" i="21" s="1"/>
  <c r="H8" i="1"/>
  <c r="H12" i="1" s="1"/>
  <c r="I8" i="1"/>
  <c r="I12" i="1"/>
  <c r="J8" i="1"/>
  <c r="J12" i="1"/>
  <c r="J12" i="21" s="1"/>
  <c r="K8" i="1"/>
  <c r="K12" i="1" s="1"/>
  <c r="L8" i="1"/>
  <c r="L12" i="1"/>
  <c r="M8" i="1"/>
  <c r="M12" i="1" s="1"/>
  <c r="N8" i="1"/>
  <c r="N12" i="1" s="1"/>
  <c r="N12" i="21" s="1"/>
  <c r="N12" i="22" s="1"/>
  <c r="O8" i="1"/>
  <c r="O12" i="1" s="1"/>
  <c r="O12" i="21" s="1"/>
  <c r="O12" i="22" s="1"/>
  <c r="O12" i="23" s="1"/>
  <c r="O12" i="24" s="1"/>
  <c r="O12" i="25" s="1"/>
  <c r="O12" i="26" s="1"/>
  <c r="O12" i="27" s="1"/>
  <c r="O12" i="28" s="1"/>
  <c r="O12" i="29" s="1"/>
  <c r="O12" i="30" s="1"/>
  <c r="O12" i="31" s="1"/>
  <c r="P8" i="1"/>
  <c r="P12" i="1"/>
  <c r="Q8" i="1"/>
  <c r="Q12" i="1"/>
  <c r="R8" i="1"/>
  <c r="R12" i="1"/>
  <c r="S8" i="1"/>
  <c r="S12" i="1"/>
  <c r="T8" i="1"/>
  <c r="T12" i="1"/>
  <c r="B3" i="31"/>
  <c r="A3" i="31"/>
  <c r="B3" i="30"/>
  <c r="A3" i="30"/>
  <c r="B3" i="29"/>
  <c r="A3" i="29"/>
  <c r="B3" i="28"/>
  <c r="A3" i="28"/>
  <c r="B3" i="27"/>
  <c r="A3" i="27"/>
  <c r="B3" i="26"/>
  <c r="A3" i="26"/>
  <c r="B3" i="25"/>
  <c r="A3" i="25"/>
  <c r="B3" i="24"/>
  <c r="A3" i="24"/>
  <c r="B3" i="23"/>
  <c r="A3" i="23"/>
  <c r="B3" i="22"/>
  <c r="A3" i="22"/>
  <c r="A3" i="21"/>
  <c r="B3" i="21"/>
  <c r="S13" i="21"/>
  <c r="R13" i="1"/>
  <c r="I14" i="23"/>
  <c r="I14" i="24"/>
  <c r="I14" i="25" s="1"/>
  <c r="I14" i="26" s="1"/>
  <c r="I14" i="27" s="1"/>
  <c r="I14" i="28" s="1"/>
  <c r="I14" i="29" s="1"/>
  <c r="T11" i="21"/>
  <c r="L13" i="21"/>
  <c r="O13" i="21" l="1"/>
  <c r="S13" i="22"/>
  <c r="G14" i="21"/>
  <c r="K14" i="21"/>
  <c r="S14" i="21"/>
  <c r="N14" i="30"/>
  <c r="F8" i="26"/>
  <c r="O14" i="30"/>
  <c r="H14" i="21"/>
  <c r="H14" i="22" s="1"/>
  <c r="H14" i="23" s="1"/>
  <c r="H14" i="24" s="1"/>
  <c r="H14" i="25" s="1"/>
  <c r="H14" i="26" s="1"/>
  <c r="H14" i="27" s="1"/>
  <c r="H14" i="28" s="1"/>
  <c r="H14" i="29" s="1"/>
  <c r="H14" i="30" s="1"/>
  <c r="H14" i="31" s="1"/>
  <c r="H11" i="21"/>
  <c r="I11" i="21"/>
  <c r="I11" i="22" s="1"/>
  <c r="I11" i="23" s="1"/>
  <c r="I11" i="24" s="1"/>
  <c r="I11" i="25" s="1"/>
  <c r="I11" i="26" s="1"/>
  <c r="I11" i="27" s="1"/>
  <c r="I11" i="28" s="1"/>
  <c r="I11" i="29" s="1"/>
  <c r="I11" i="30" s="1"/>
  <c r="I11" i="31" s="1"/>
  <c r="M11" i="21"/>
  <c r="N11" i="21"/>
  <c r="N11" i="22" s="1"/>
  <c r="N11" i="23" s="1"/>
  <c r="N11" i="24" s="1"/>
  <c r="N11" i="25" s="1"/>
  <c r="N11" i="26" s="1"/>
  <c r="N11" i="27" s="1"/>
  <c r="N11" i="28" s="1"/>
  <c r="N11" i="29" s="1"/>
  <c r="N11" i="30" s="1"/>
  <c r="N11" i="31" s="1"/>
  <c r="Q11" i="22"/>
  <c r="R11" i="22"/>
  <c r="R11" i="23" s="1"/>
  <c r="R11" i="24" s="1"/>
  <c r="R11" i="25" s="1"/>
  <c r="R11" i="26" s="1"/>
  <c r="R11" i="27" s="1"/>
  <c r="R11" i="28" s="1"/>
  <c r="R11" i="29" s="1"/>
  <c r="R11" i="30" s="1"/>
  <c r="R11" i="31" s="1"/>
  <c r="S11" i="22"/>
  <c r="S11" i="23" s="1"/>
  <c r="S11" i="24" s="1"/>
  <c r="S11" i="25" s="1"/>
  <c r="S11" i="26" s="1"/>
  <c r="S11" i="27" s="1"/>
  <c r="S11" i="28" s="1"/>
  <c r="S11" i="29" s="1"/>
  <c r="S11" i="30" s="1"/>
  <c r="S11" i="31" s="1"/>
  <c r="T12" i="22"/>
  <c r="T12" i="23" s="1"/>
  <c r="T12" i="24" s="1"/>
  <c r="T12" i="25" s="1"/>
  <c r="T12" i="26" s="1"/>
  <c r="T12" i="27" s="1"/>
  <c r="T12" i="28" s="1"/>
  <c r="T12" i="29" s="1"/>
  <c r="T12" i="30" s="1"/>
  <c r="T12" i="31" s="1"/>
  <c r="H12" i="21"/>
  <c r="G12" i="22"/>
  <c r="K12" i="21"/>
  <c r="M12" i="21"/>
  <c r="M12" i="22" s="1"/>
  <c r="M12" i="23" s="1"/>
  <c r="M12" i="24" s="1"/>
  <c r="M12" i="25" s="1"/>
  <c r="M12" i="26" s="1"/>
  <c r="M12" i="27" s="1"/>
  <c r="M12" i="28" s="1"/>
  <c r="M12" i="29" s="1"/>
  <c r="M12" i="30" s="1"/>
  <c r="M12" i="31" s="1"/>
  <c r="Q12" i="21"/>
  <c r="Q12" i="22" s="1"/>
  <c r="Q12" i="23" s="1"/>
  <c r="Q12" i="24" s="1"/>
  <c r="Q12" i="25" s="1"/>
  <c r="Q12" i="26" s="1"/>
  <c r="Q12" i="27" s="1"/>
  <c r="Q12" i="28" s="1"/>
  <c r="Q12" i="29" s="1"/>
  <c r="Q12" i="30" s="1"/>
  <c r="Q12" i="31" s="1"/>
  <c r="R12" i="21"/>
  <c r="R12" i="22" s="1"/>
  <c r="R12" i="23" s="1"/>
  <c r="R12" i="24" s="1"/>
  <c r="R12" i="25" s="1"/>
  <c r="R12" i="26" s="1"/>
  <c r="R12" i="27" s="1"/>
  <c r="R12" i="28" s="1"/>
  <c r="R12" i="29" s="1"/>
  <c r="R12" i="30" s="1"/>
  <c r="R12" i="31" s="1"/>
  <c r="I14" i="30"/>
  <c r="I14" i="31" s="1"/>
  <c r="P13" i="1"/>
  <c r="P13" i="21"/>
  <c r="P13" i="22" s="1"/>
  <c r="P13" i="23" s="1"/>
  <c r="P13" i="24" s="1"/>
  <c r="P13" i="25" s="1"/>
  <c r="P13" i="26" s="1"/>
  <c r="P13" i="27" s="1"/>
  <c r="P13" i="28" s="1"/>
  <c r="P13" i="29" s="1"/>
  <c r="P13" i="30" s="1"/>
  <c r="P13" i="31" s="1"/>
  <c r="S13" i="23"/>
  <c r="S13" i="24" s="1"/>
  <c r="S13" i="25" s="1"/>
  <c r="S13" i="26" s="1"/>
  <c r="S13" i="27" s="1"/>
  <c r="S13" i="28" s="1"/>
  <c r="S13" i="29" s="1"/>
  <c r="S13" i="30" s="1"/>
  <c r="S13" i="31" s="1"/>
  <c r="O13" i="22"/>
  <c r="O13" i="23" s="1"/>
  <c r="G13" i="21"/>
  <c r="G13" i="22" s="1"/>
  <c r="G13" i="23" s="1"/>
  <c r="I13" i="1"/>
  <c r="G13" i="1"/>
  <c r="F10" i="1"/>
  <c r="O13" i="24"/>
  <c r="O13" i="25" s="1"/>
  <c r="O13" i="26" s="1"/>
  <c r="O13" i="27" s="1"/>
  <c r="O13" i="28" s="1"/>
  <c r="O13" i="29" s="1"/>
  <c r="O13" i="30" s="1"/>
  <c r="O13" i="31" s="1"/>
  <c r="F10" i="28"/>
  <c r="F8" i="29"/>
  <c r="F9" i="26"/>
  <c r="F9" i="27"/>
  <c r="F9" i="28"/>
  <c r="K14" i="22"/>
  <c r="K14" i="23" s="1"/>
  <c r="K14" i="24" s="1"/>
  <c r="K14" i="25" s="1"/>
  <c r="K14" i="26" s="1"/>
  <c r="K14" i="27" s="1"/>
  <c r="K14" i="28" s="1"/>
  <c r="K14" i="29" s="1"/>
  <c r="K14" i="30" s="1"/>
  <c r="K14" i="31" s="1"/>
  <c r="F8" i="21"/>
  <c r="L14" i="22"/>
  <c r="L14" i="23" s="1"/>
  <c r="L14" i="24" s="1"/>
  <c r="L14" i="25" s="1"/>
  <c r="L14" i="26" s="1"/>
  <c r="L14" i="27" s="1"/>
  <c r="L14" i="28" s="1"/>
  <c r="L14" i="29" s="1"/>
  <c r="L14" i="30" s="1"/>
  <c r="L14" i="31" s="1"/>
  <c r="F10" i="26"/>
  <c r="P12" i="21"/>
  <c r="P12" i="22" s="1"/>
  <c r="P12" i="23" s="1"/>
  <c r="P12" i="24" s="1"/>
  <c r="P12" i="25" s="1"/>
  <c r="P12" i="26" s="1"/>
  <c r="P12" i="27" s="1"/>
  <c r="P12" i="28" s="1"/>
  <c r="P12" i="29" s="1"/>
  <c r="P12" i="30" s="1"/>
  <c r="P12" i="31" s="1"/>
  <c r="F11" i="1"/>
  <c r="V11" i="1" s="1"/>
  <c r="F7" i="22"/>
  <c r="J14" i="22"/>
  <c r="J14" i="23" s="1"/>
  <c r="J14" i="24" s="1"/>
  <c r="J14" i="25" s="1"/>
  <c r="J14" i="26" s="1"/>
  <c r="J14" i="27" s="1"/>
  <c r="J14" i="28" s="1"/>
  <c r="J14" i="29" s="1"/>
  <c r="J14" i="30" s="1"/>
  <c r="J14" i="31" s="1"/>
  <c r="F7" i="27"/>
  <c r="S14" i="22"/>
  <c r="S14" i="23" s="1"/>
  <c r="S14" i="24" s="1"/>
  <c r="S14" i="25" s="1"/>
  <c r="S14" i="26" s="1"/>
  <c r="S14" i="27" s="1"/>
  <c r="S14" i="28" s="1"/>
  <c r="S14" i="29" s="1"/>
  <c r="S14" i="30" s="1"/>
  <c r="S14" i="31" s="1"/>
  <c r="L13" i="22"/>
  <c r="L13" i="23" s="1"/>
  <c r="L13" i="24" s="1"/>
  <c r="L13" i="25" s="1"/>
  <c r="L13" i="26" s="1"/>
  <c r="L13" i="27" s="1"/>
  <c r="L13" i="28" s="1"/>
  <c r="L13" i="29" s="1"/>
  <c r="L13" i="30" s="1"/>
  <c r="L13" i="31" s="1"/>
  <c r="S12" i="22"/>
  <c r="S12" i="23" s="1"/>
  <c r="S12" i="24" s="1"/>
  <c r="S12" i="25" s="1"/>
  <c r="S12" i="26" s="1"/>
  <c r="S12" i="27" s="1"/>
  <c r="S12" i="28" s="1"/>
  <c r="S12" i="29" s="1"/>
  <c r="S12" i="30" s="1"/>
  <c r="S12" i="31" s="1"/>
  <c r="M13" i="21"/>
  <c r="M13" i="22" s="1"/>
  <c r="M13" i="23" s="1"/>
  <c r="M13" i="24" s="1"/>
  <c r="M13" i="25" s="1"/>
  <c r="M13" i="26" s="1"/>
  <c r="M13" i="27" s="1"/>
  <c r="M13" i="28" s="1"/>
  <c r="M13" i="29" s="1"/>
  <c r="M13" i="30" s="1"/>
  <c r="M13" i="31" s="1"/>
  <c r="P14" i="22"/>
  <c r="P14" i="23" s="1"/>
  <c r="P14" i="24" s="1"/>
  <c r="P14" i="25" s="1"/>
  <c r="P14" i="26" s="1"/>
  <c r="P14" i="27" s="1"/>
  <c r="P14" i="28" s="1"/>
  <c r="P14" i="29" s="1"/>
  <c r="P14" i="30" s="1"/>
  <c r="P14" i="31" s="1"/>
  <c r="J12" i="22"/>
  <c r="J12" i="23" s="1"/>
  <c r="J12" i="24" s="1"/>
  <c r="J12" i="25" s="1"/>
  <c r="J12" i="26" s="1"/>
  <c r="J12" i="27" s="1"/>
  <c r="J12" i="28" s="1"/>
  <c r="J12" i="29" s="1"/>
  <c r="J12" i="30" s="1"/>
  <c r="J12" i="31" s="1"/>
  <c r="F10" i="27"/>
  <c r="I12" i="21"/>
  <c r="I12" i="22" s="1"/>
  <c r="I12" i="23" s="1"/>
  <c r="I12" i="24" s="1"/>
  <c r="I12" i="25" s="1"/>
  <c r="I12" i="26" s="1"/>
  <c r="I12" i="27" s="1"/>
  <c r="I12" i="28" s="1"/>
  <c r="I12" i="29" s="1"/>
  <c r="I12" i="30" s="1"/>
  <c r="I12" i="31" s="1"/>
  <c r="O11" i="21"/>
  <c r="O11" i="22" s="1"/>
  <c r="O11" i="23" s="1"/>
  <c r="O11" i="24" s="1"/>
  <c r="O11" i="25" s="1"/>
  <c r="O11" i="26" s="1"/>
  <c r="O11" i="27" s="1"/>
  <c r="O11" i="28" s="1"/>
  <c r="O11" i="29" s="1"/>
  <c r="O11" i="30" s="1"/>
  <c r="O11" i="31" s="1"/>
  <c r="R13" i="22"/>
  <c r="R13" i="23" s="1"/>
  <c r="R13" i="24" s="1"/>
  <c r="R13" i="25" s="1"/>
  <c r="R13" i="26" s="1"/>
  <c r="R13" i="27" s="1"/>
  <c r="R13" i="28" s="1"/>
  <c r="R13" i="29" s="1"/>
  <c r="R13" i="30" s="1"/>
  <c r="R13" i="31" s="1"/>
  <c r="F10" i="31"/>
  <c r="F7" i="23"/>
  <c r="O14" i="31"/>
  <c r="Q13" i="1"/>
  <c r="Q13" i="21"/>
  <c r="Q13" i="22" s="1"/>
  <c r="Q13" i="23" s="1"/>
  <c r="Q13" i="24" s="1"/>
  <c r="Q13" i="25" s="1"/>
  <c r="Q13" i="26" s="1"/>
  <c r="Q13" i="27" s="1"/>
  <c r="Q13" i="28" s="1"/>
  <c r="Q13" i="29" s="1"/>
  <c r="Q13" i="30" s="1"/>
  <c r="Q13" i="31" s="1"/>
  <c r="F8" i="23"/>
  <c r="F10" i="23"/>
  <c r="H11" i="22"/>
  <c r="H11" i="23" s="1"/>
  <c r="H11" i="24" s="1"/>
  <c r="H11" i="25" s="1"/>
  <c r="H11" i="26" s="1"/>
  <c r="H11" i="27" s="1"/>
  <c r="H11" i="28" s="1"/>
  <c r="H11" i="29" s="1"/>
  <c r="H11" i="30" s="1"/>
  <c r="H11" i="31" s="1"/>
  <c r="F11" i="21"/>
  <c r="V11" i="21" s="1"/>
  <c r="F10" i="22"/>
  <c r="F8" i="31"/>
  <c r="F9" i="29"/>
  <c r="F7" i="30"/>
  <c r="F9" i="31"/>
  <c r="F9" i="24"/>
  <c r="F9" i="25"/>
  <c r="F7" i="31"/>
  <c r="G12" i="23"/>
  <c r="G14" i="22"/>
  <c r="I13" i="22"/>
  <c r="I13" i="23" s="1"/>
  <c r="I13" i="24" s="1"/>
  <c r="I13" i="25" s="1"/>
  <c r="I13" i="26" s="1"/>
  <c r="I13" i="27" s="1"/>
  <c r="I13" i="28" s="1"/>
  <c r="I13" i="29" s="1"/>
  <c r="I13" i="30" s="1"/>
  <c r="I13" i="31" s="1"/>
  <c r="H13" i="1"/>
  <c r="H13" i="21"/>
  <c r="F9" i="1"/>
  <c r="F14" i="1"/>
  <c r="G11" i="22"/>
  <c r="F8" i="22"/>
  <c r="V8" i="22" s="1"/>
  <c r="F7" i="25"/>
  <c r="F10" i="25"/>
  <c r="F8" i="24"/>
  <c r="V8" i="24" s="1"/>
  <c r="F10" i="24"/>
  <c r="F10" i="29"/>
  <c r="F10" i="30"/>
  <c r="F8" i="1"/>
  <c r="V8" i="1" s="1"/>
  <c r="T14" i="21"/>
  <c r="T14" i="22" s="1"/>
  <c r="T14" i="23" s="1"/>
  <c r="T14" i="24" s="1"/>
  <c r="T14" i="25" s="1"/>
  <c r="T14" i="26" s="1"/>
  <c r="T14" i="27" s="1"/>
  <c r="T14" i="28" s="1"/>
  <c r="T14" i="29" s="1"/>
  <c r="T14" i="30" s="1"/>
  <c r="T14" i="31" s="1"/>
  <c r="N14" i="31"/>
  <c r="F9" i="22"/>
  <c r="F9" i="23"/>
  <c r="K12" i="22"/>
  <c r="K12" i="23" s="1"/>
  <c r="K12" i="24" s="1"/>
  <c r="K12" i="25" s="1"/>
  <c r="K12" i="26" s="1"/>
  <c r="K12" i="27" s="1"/>
  <c r="K12" i="28" s="1"/>
  <c r="K12" i="29" s="1"/>
  <c r="K12" i="30" s="1"/>
  <c r="K12" i="31" s="1"/>
  <c r="P11" i="23"/>
  <c r="P11" i="24" s="1"/>
  <c r="P11" i="25" s="1"/>
  <c r="P11" i="26" s="1"/>
  <c r="P11" i="27" s="1"/>
  <c r="P11" i="28" s="1"/>
  <c r="P11" i="29" s="1"/>
  <c r="P11" i="30" s="1"/>
  <c r="P11" i="31" s="1"/>
  <c r="F9" i="30"/>
  <c r="Q11" i="23"/>
  <c r="Q11" i="24" s="1"/>
  <c r="Q11" i="25" s="1"/>
  <c r="Q11" i="26" s="1"/>
  <c r="Q11" i="27" s="1"/>
  <c r="Q11" i="28" s="1"/>
  <c r="Q11" i="29" s="1"/>
  <c r="Q11" i="30" s="1"/>
  <c r="Q11" i="31" s="1"/>
  <c r="M11" i="22"/>
  <c r="M11" i="23" s="1"/>
  <c r="M11" i="24" s="1"/>
  <c r="M11" i="25" s="1"/>
  <c r="M11" i="26" s="1"/>
  <c r="M11" i="27" s="1"/>
  <c r="M11" i="28" s="1"/>
  <c r="M11" i="29" s="1"/>
  <c r="M11" i="30" s="1"/>
  <c r="M11" i="31" s="1"/>
  <c r="K13" i="21"/>
  <c r="K13" i="22" s="1"/>
  <c r="K13" i="23" s="1"/>
  <c r="K13" i="24" s="1"/>
  <c r="K13" i="25" s="1"/>
  <c r="K13" i="26" s="1"/>
  <c r="K13" i="27" s="1"/>
  <c r="K13" i="28" s="1"/>
  <c r="K13" i="29" s="1"/>
  <c r="K13" i="30" s="1"/>
  <c r="K13" i="31" s="1"/>
  <c r="K13" i="1"/>
  <c r="F8" i="25"/>
  <c r="V8" i="26" s="1"/>
  <c r="F12" i="1"/>
  <c r="V12" i="1" s="1"/>
  <c r="H12" i="22"/>
  <c r="H12" i="23" s="1"/>
  <c r="H12" i="24" s="1"/>
  <c r="H12" i="25" s="1"/>
  <c r="H12" i="26" s="1"/>
  <c r="H12" i="27" s="1"/>
  <c r="H12" i="28" s="1"/>
  <c r="H12" i="29" s="1"/>
  <c r="H12" i="30" s="1"/>
  <c r="H12" i="31" s="1"/>
  <c r="N13" i="1"/>
  <c r="N13" i="21"/>
  <c r="N13" i="22" s="1"/>
  <c r="N13" i="23" s="1"/>
  <c r="N13" i="24" s="1"/>
  <c r="N13" i="25" s="1"/>
  <c r="N13" i="26" s="1"/>
  <c r="N13" i="27" s="1"/>
  <c r="N13" i="28" s="1"/>
  <c r="N13" i="29" s="1"/>
  <c r="N13" i="30" s="1"/>
  <c r="N13" i="31" s="1"/>
  <c r="F10" i="21"/>
  <c r="M14" i="21"/>
  <c r="M14" i="22" s="1"/>
  <c r="M14" i="23" s="1"/>
  <c r="M14" i="24" s="1"/>
  <c r="M14" i="25" s="1"/>
  <c r="M14" i="26" s="1"/>
  <c r="M14" i="27" s="1"/>
  <c r="M14" i="28" s="1"/>
  <c r="M14" i="29" s="1"/>
  <c r="M14" i="30" s="1"/>
  <c r="M14" i="31" s="1"/>
  <c r="F8" i="27"/>
  <c r="V8" i="27" s="1"/>
  <c r="F8" i="28"/>
  <c r="V8" i="28" s="1"/>
  <c r="F8" i="30"/>
  <c r="V8" i="30" s="1"/>
  <c r="N12" i="23"/>
  <c r="N12" i="24" s="1"/>
  <c r="N12" i="25" s="1"/>
  <c r="N12" i="26" s="1"/>
  <c r="N12" i="27" s="1"/>
  <c r="N12" i="28" s="1"/>
  <c r="N12" i="29" s="1"/>
  <c r="N12" i="30" s="1"/>
  <c r="N12" i="31" s="1"/>
  <c r="J13" i="21"/>
  <c r="J13" i="22" s="1"/>
  <c r="J13" i="23" s="1"/>
  <c r="J13" i="24" s="1"/>
  <c r="J13" i="25" s="1"/>
  <c r="J13" i="26" s="1"/>
  <c r="J13" i="27" s="1"/>
  <c r="J13" i="28" s="1"/>
  <c r="J13" i="29" s="1"/>
  <c r="J13" i="30" s="1"/>
  <c r="J13" i="31" s="1"/>
  <c r="F9" i="21"/>
  <c r="F7" i="24"/>
  <c r="R14" i="21"/>
  <c r="R14" i="22" s="1"/>
  <c r="R14" i="23" s="1"/>
  <c r="R14" i="24" s="1"/>
  <c r="R14" i="25" s="1"/>
  <c r="R14" i="26" s="1"/>
  <c r="R14" i="27" s="1"/>
  <c r="R14" i="28" s="1"/>
  <c r="R14" i="29" s="1"/>
  <c r="R14" i="30" s="1"/>
  <c r="R14" i="31" s="1"/>
  <c r="Q14" i="21"/>
  <c r="Q14" i="22" s="1"/>
  <c r="Q14" i="23" s="1"/>
  <c r="Q14" i="24" s="1"/>
  <c r="Q14" i="25" s="1"/>
  <c r="Q14" i="26" s="1"/>
  <c r="Q14" i="27" s="1"/>
  <c r="Q14" i="28" s="1"/>
  <c r="Q14" i="29" s="1"/>
  <c r="Q14" i="30" s="1"/>
  <c r="Q14" i="31" s="1"/>
  <c r="F7" i="26"/>
  <c r="F7" i="28"/>
  <c r="F7" i="29"/>
  <c r="V7" i="29" s="1"/>
  <c r="F7" i="1"/>
  <c r="V7" i="1" s="1"/>
  <c r="T13" i="21"/>
  <c r="T13" i="22" s="1"/>
  <c r="T13" i="23" s="1"/>
  <c r="T13" i="24" s="1"/>
  <c r="T13" i="25" s="1"/>
  <c r="T13" i="26" s="1"/>
  <c r="T13" i="27" s="1"/>
  <c r="T13" i="28" s="1"/>
  <c r="T13" i="29" s="1"/>
  <c r="T13" i="30" s="1"/>
  <c r="T13" i="31" s="1"/>
  <c r="V8" i="29" l="1"/>
  <c r="V7" i="27"/>
  <c r="V7" i="25"/>
  <c r="V7" i="23"/>
  <c r="V7" i="28"/>
  <c r="F12" i="21"/>
  <c r="V12" i="21" s="1"/>
  <c r="V7" i="31"/>
  <c r="V8" i="21"/>
  <c r="V8" i="31"/>
  <c r="H13" i="22"/>
  <c r="F13" i="21"/>
  <c r="F13" i="1"/>
  <c r="V7" i="21"/>
  <c r="V7" i="26"/>
  <c r="G13" i="24"/>
  <c r="V7" i="22"/>
  <c r="F14" i="21"/>
  <c r="G11" i="23"/>
  <c r="F11" i="22"/>
  <c r="V11" i="22" s="1"/>
  <c r="G14" i="23"/>
  <c r="F14" i="22"/>
  <c r="V8" i="25"/>
  <c r="F12" i="23"/>
  <c r="V12" i="23" s="1"/>
  <c r="G12" i="24"/>
  <c r="V7" i="30"/>
  <c r="V7" i="24"/>
  <c r="F12" i="22"/>
  <c r="V12" i="22" s="1"/>
  <c r="V8" i="23"/>
  <c r="G12" i="25" l="1"/>
  <c r="F12" i="24"/>
  <c r="V12" i="24" s="1"/>
  <c r="G13" i="25"/>
  <c r="F14" i="23"/>
  <c r="G14" i="24"/>
  <c r="G11" i="24"/>
  <c r="F11" i="23"/>
  <c r="V11" i="23" s="1"/>
  <c r="H13" i="23"/>
  <c r="F13" i="22"/>
  <c r="G11" i="25" l="1"/>
  <c r="F11" i="24"/>
  <c r="V11" i="24" s="1"/>
  <c r="G14" i="25"/>
  <c r="F14" i="24"/>
  <c r="G13" i="26"/>
  <c r="H13" i="24"/>
  <c r="F13" i="23"/>
  <c r="G12" i="26"/>
  <c r="F12" i="25"/>
  <c r="V12" i="25" s="1"/>
  <c r="H13" i="25" l="1"/>
  <c r="F13" i="24"/>
  <c r="G13" i="27"/>
  <c r="F14" i="25"/>
  <c r="G14" i="26"/>
  <c r="G12" i="27"/>
  <c r="F12" i="26"/>
  <c r="V12" i="26" s="1"/>
  <c r="F11" i="25"/>
  <c r="V11" i="25" s="1"/>
  <c r="G11" i="26"/>
  <c r="G12" i="28" l="1"/>
  <c r="F12" i="27"/>
  <c r="V12" i="27" s="1"/>
  <c r="G14" i="27"/>
  <c r="F14" i="26"/>
  <c r="G13" i="28"/>
  <c r="G11" i="27"/>
  <c r="F11" i="26"/>
  <c r="V11" i="26" s="1"/>
  <c r="H13" i="26"/>
  <c r="F13" i="25"/>
  <c r="F11" i="27" l="1"/>
  <c r="V11" i="27" s="1"/>
  <c r="G11" i="28"/>
  <c r="G13" i="29"/>
  <c r="G14" i="28"/>
  <c r="F14" i="27"/>
  <c r="H13" i="27"/>
  <c r="F13" i="26"/>
  <c r="F12" i="28"/>
  <c r="V12" i="28" s="1"/>
  <c r="G12" i="29"/>
  <c r="H13" i="28" l="1"/>
  <c r="F13" i="27"/>
  <c r="G14" i="29"/>
  <c r="F14" i="28"/>
  <c r="G13" i="30"/>
  <c r="G12" i="30"/>
  <c r="F12" i="29"/>
  <c r="V12" i="29" s="1"/>
  <c r="G11" i="29"/>
  <c r="F11" i="28"/>
  <c r="V11" i="28" s="1"/>
  <c r="G12" i="31" l="1"/>
  <c r="F12" i="31" s="1"/>
  <c r="V12" i="31" s="1"/>
  <c r="F12" i="30"/>
  <c r="V12" i="30" s="1"/>
  <c r="G13" i="31"/>
  <c r="F14" i="29"/>
  <c r="G14" i="30"/>
  <c r="G11" i="30"/>
  <c r="F11" i="29"/>
  <c r="V11" i="29" s="1"/>
  <c r="H13" i="29"/>
  <c r="F13" i="28"/>
  <c r="G11" i="31" l="1"/>
  <c r="F11" i="31" s="1"/>
  <c r="V11" i="31" s="1"/>
  <c r="F11" i="30"/>
  <c r="V11" i="30" s="1"/>
  <c r="F14" i="30"/>
  <c r="G14" i="31"/>
  <c r="F14" i="31" s="1"/>
  <c r="H13" i="30"/>
  <c r="F13" i="29"/>
  <c r="H13" i="31" l="1"/>
  <c r="F13" i="31" s="1"/>
  <c r="F13" i="30"/>
</calcChain>
</file>

<file path=xl/sharedStrings.xml><?xml version="1.0" encoding="utf-8"?>
<sst xmlns="http://schemas.openxmlformats.org/spreadsheetml/2006/main" count="681" uniqueCount="108">
  <si>
    <t>救急月報</t>
    <rPh sb="0" eb="2">
      <t>キュウキュウ</t>
    </rPh>
    <rPh sb="2" eb="4">
      <t>ゲッポウ</t>
    </rPh>
    <phoneticPr fontId="2"/>
  </si>
  <si>
    <t>合　　　　　　　計</t>
    <rPh sb="0" eb="1">
      <t>ゴウ</t>
    </rPh>
    <rPh sb="8" eb="9">
      <t>ケイ</t>
    </rPh>
    <phoneticPr fontId="2"/>
  </si>
  <si>
    <t>自　然　災　害</t>
    <rPh sb="0" eb="1">
      <t>ジ</t>
    </rPh>
    <rPh sb="2" eb="3">
      <t>ゼン</t>
    </rPh>
    <rPh sb="4" eb="5">
      <t>ワザワ</t>
    </rPh>
    <rPh sb="6" eb="7">
      <t>ガイ</t>
    </rPh>
    <phoneticPr fontId="2"/>
  </si>
  <si>
    <t>火　　　　　災</t>
    <rPh sb="0" eb="1">
      <t>ヒ</t>
    </rPh>
    <rPh sb="6" eb="7">
      <t>ワザワ</t>
    </rPh>
    <phoneticPr fontId="2"/>
  </si>
  <si>
    <t>水　　　　　難</t>
    <rPh sb="0" eb="1">
      <t>ミズ</t>
    </rPh>
    <rPh sb="6" eb="7">
      <t>ナン</t>
    </rPh>
    <phoneticPr fontId="2"/>
  </si>
  <si>
    <t>交　　　　　通</t>
    <rPh sb="0" eb="1">
      <t>コウ</t>
    </rPh>
    <rPh sb="6" eb="7">
      <t>ツウ</t>
    </rPh>
    <phoneticPr fontId="2"/>
  </si>
  <si>
    <t>労　働　災　害</t>
    <rPh sb="0" eb="1">
      <t>ロウ</t>
    </rPh>
    <rPh sb="2" eb="3">
      <t>ハタラキ</t>
    </rPh>
    <rPh sb="4" eb="5">
      <t>ワザワ</t>
    </rPh>
    <rPh sb="6" eb="7">
      <t>ガイ</t>
    </rPh>
    <phoneticPr fontId="2"/>
  </si>
  <si>
    <t>運　動　競　技</t>
    <rPh sb="0" eb="1">
      <t>ウン</t>
    </rPh>
    <rPh sb="2" eb="3">
      <t>ドウ</t>
    </rPh>
    <rPh sb="4" eb="5">
      <t>セリ</t>
    </rPh>
    <rPh sb="6" eb="7">
      <t>ワザ</t>
    </rPh>
    <phoneticPr fontId="2"/>
  </si>
  <si>
    <t>一　般　負　傷</t>
    <rPh sb="0" eb="1">
      <t>イチ</t>
    </rPh>
    <rPh sb="2" eb="3">
      <t>パン</t>
    </rPh>
    <rPh sb="4" eb="5">
      <t>フ</t>
    </rPh>
    <rPh sb="6" eb="7">
      <t>キズ</t>
    </rPh>
    <phoneticPr fontId="2"/>
  </si>
  <si>
    <t>加　　　　　害</t>
    <rPh sb="0" eb="1">
      <t>カ</t>
    </rPh>
    <rPh sb="6" eb="7">
      <t>ガイ</t>
    </rPh>
    <phoneticPr fontId="2"/>
  </si>
  <si>
    <t>自　損　行　為</t>
    <rPh sb="0" eb="1">
      <t>ジ</t>
    </rPh>
    <rPh sb="2" eb="3">
      <t>ソン</t>
    </rPh>
    <rPh sb="4" eb="5">
      <t>ギョウ</t>
    </rPh>
    <rPh sb="6" eb="7">
      <t>タメ</t>
    </rPh>
    <phoneticPr fontId="2"/>
  </si>
  <si>
    <t>急　　　　　病</t>
    <rPh sb="0" eb="1">
      <t>キュウ</t>
    </rPh>
    <rPh sb="6" eb="7">
      <t>ビョウ</t>
    </rPh>
    <phoneticPr fontId="2"/>
  </si>
  <si>
    <t>そ　　　　　の　　　　　他</t>
    <rPh sb="12" eb="13">
      <t>タ</t>
    </rPh>
    <phoneticPr fontId="2"/>
  </si>
  <si>
    <t>転院搬送</t>
    <rPh sb="0" eb="2">
      <t>テンイン</t>
    </rPh>
    <rPh sb="2" eb="4">
      <t>ハンソウ</t>
    </rPh>
    <phoneticPr fontId="2"/>
  </si>
  <si>
    <t>医師搬送</t>
    <rPh sb="0" eb="2">
      <t>イシ</t>
    </rPh>
    <rPh sb="2" eb="4">
      <t>ハンソウ</t>
    </rPh>
    <phoneticPr fontId="2"/>
  </si>
  <si>
    <t>資器材等輸送</t>
    <rPh sb="0" eb="1">
      <t>シ</t>
    </rPh>
    <rPh sb="1" eb="3">
      <t>キザイ</t>
    </rPh>
    <rPh sb="3" eb="4">
      <t>トウ</t>
    </rPh>
    <rPh sb="4" eb="6">
      <t>ユソウ</t>
    </rPh>
    <phoneticPr fontId="2"/>
  </si>
  <si>
    <t>その他</t>
    <rPh sb="2" eb="3">
      <t>タ</t>
    </rPh>
    <phoneticPr fontId="2"/>
  </si>
  <si>
    <t>備　　　　　考</t>
    <rPh sb="0" eb="1">
      <t>ソナエ</t>
    </rPh>
    <rPh sb="6" eb="7">
      <t>コウ</t>
    </rPh>
    <phoneticPr fontId="2"/>
  </si>
  <si>
    <t>本　　月　　分</t>
    <rPh sb="0" eb="1">
      <t>ホン</t>
    </rPh>
    <rPh sb="3" eb="4">
      <t>ツキ</t>
    </rPh>
    <rPh sb="6" eb="7">
      <t>ブン</t>
    </rPh>
    <phoneticPr fontId="2"/>
  </si>
  <si>
    <t>累　　　計</t>
    <rPh sb="0" eb="1">
      <t>ルイ</t>
    </rPh>
    <rPh sb="4" eb="5">
      <t>ケイ</t>
    </rPh>
    <phoneticPr fontId="2"/>
  </si>
  <si>
    <t>前月比</t>
    <rPh sb="0" eb="3">
      <t>ゼンゲツヒ</t>
    </rPh>
    <phoneticPr fontId="2"/>
  </si>
  <si>
    <t>前年比</t>
    <rPh sb="0" eb="3">
      <t>ゼンネンヒ</t>
    </rPh>
    <phoneticPr fontId="2"/>
  </si>
  <si>
    <t>富良野消防署</t>
    <rPh sb="0" eb="3">
      <t>フラノ</t>
    </rPh>
    <rPh sb="3" eb="5">
      <t>ショウボウ</t>
    </rPh>
    <rPh sb="5" eb="6">
      <t>ショ</t>
    </rPh>
    <phoneticPr fontId="2"/>
  </si>
  <si>
    <t>救急事故種別</t>
  </si>
  <si>
    <t>出場件数</t>
    <rPh sb="0" eb="2">
      <t>シュツジョウ</t>
    </rPh>
    <rPh sb="2" eb="4">
      <t>ケンスウ</t>
    </rPh>
    <phoneticPr fontId="2"/>
  </si>
  <si>
    <t>搬送人員</t>
    <rPh sb="0" eb="2">
      <t>ハンソウ</t>
    </rPh>
    <rPh sb="2" eb="4">
      <t>ジンイン</t>
    </rPh>
    <phoneticPr fontId="2"/>
  </si>
  <si>
    <t>不搬送</t>
    <rPh sb="0" eb="3">
      <t>フハンソウ</t>
    </rPh>
    <phoneticPr fontId="2"/>
  </si>
  <si>
    <t>出場延人員</t>
    <rPh sb="0" eb="2">
      <t>シュツジョウ</t>
    </rPh>
    <rPh sb="2" eb="3">
      <t>ノ</t>
    </rPh>
    <rPh sb="3" eb="5">
      <t>ジンイン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</si>
  <si>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</si>
  <si>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</si>
  <si>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区分</t>
    <rPh sb="0" eb="1">
      <t>ク</t>
    </rPh>
    <rPh sb="1" eb="2">
      <t>ブン</t>
    </rPh>
    <phoneticPr fontId="2"/>
  </si>
  <si>
    <t>月</t>
    <rPh sb="0" eb="1">
      <t>ガツ</t>
    </rPh>
    <phoneticPr fontId="2"/>
  </si>
  <si>
    <t>2</t>
  </si>
  <si>
    <t>3</t>
  </si>
  <si>
    <t>4</t>
  </si>
  <si>
    <t>2</t>
  </si>
  <si>
    <t>3</t>
  </si>
  <si>
    <t>4</t>
  </si>
  <si>
    <t>2</t>
  </si>
  <si>
    <t>3</t>
  </si>
  <si>
    <t>4</t>
  </si>
  <si>
    <t>2</t>
  </si>
  <si>
    <t>3</t>
  </si>
  <si>
    <t>4</t>
  </si>
  <si>
    <t>8</t>
  </si>
  <si>
    <t>2</t>
  </si>
  <si>
    <t>3</t>
  </si>
  <si>
    <t>4</t>
  </si>
  <si>
    <t>2</t>
  </si>
  <si>
    <t>3</t>
  </si>
  <si>
    <t>4</t>
  </si>
  <si>
    <t>9</t>
  </si>
  <si>
    <t>2</t>
  </si>
  <si>
    <t>3</t>
  </si>
  <si>
    <t>4</t>
  </si>
  <si>
    <t>2</t>
  </si>
  <si>
    <t>3</t>
  </si>
  <si>
    <t>4</t>
  </si>
  <si>
    <t>10</t>
  </si>
  <si>
    <t>2</t>
  </si>
  <si>
    <t>3</t>
  </si>
  <si>
    <t>4</t>
  </si>
  <si>
    <t>2</t>
  </si>
  <si>
    <t>3</t>
  </si>
  <si>
    <t>4</t>
  </si>
  <si>
    <t>11</t>
  </si>
  <si>
    <t>2</t>
  </si>
  <si>
    <t>3</t>
  </si>
  <si>
    <t>4</t>
  </si>
  <si>
    <t>2</t>
  </si>
  <si>
    <t>3</t>
  </si>
  <si>
    <t>4</t>
  </si>
  <si>
    <t>12</t>
  </si>
  <si>
    <t>合計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</si>
  <si>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</si>
  <si>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</si>
  <si>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</si>
  <si>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</si>
  <si>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</si>
  <si>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</si>
  <si>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</si>
  <si>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</si>
  <si>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</si>
  <si>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</si>
  <si>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</si>
  <si>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</si>
  <si>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合計</t>
  </si>
  <si>
    <t>火災</t>
  </si>
  <si>
    <t>自然災害</t>
  </si>
  <si>
    <t>水難</t>
  </si>
  <si>
    <t>交通</t>
  </si>
  <si>
    <t>労働災害</t>
  </si>
  <si>
    <t>運動競技</t>
  </si>
  <si>
    <t>一般負傷</t>
  </si>
  <si>
    <t>加害</t>
  </si>
  <si>
    <t>自損行為</t>
  </si>
  <si>
    <t>急病</t>
  </si>
  <si>
    <t>転院搬送</t>
  </si>
  <si>
    <t>医師搬送</t>
  </si>
  <si>
    <t>資機材輸送</t>
  </si>
  <si>
    <t>その他</t>
  </si>
  <si>
    <t>合計</t>
  </si>
  <si>
    <t>前年出場件数</t>
    <rPh sb="0" eb="2">
      <t>ゼンネン</t>
    </rPh>
    <rPh sb="2" eb="4">
      <t>シュツジョウ</t>
    </rPh>
    <rPh sb="4" eb="6">
      <t>ケンスウ</t>
    </rPh>
    <phoneticPr fontId="2"/>
  </si>
  <si>
    <t>前年搬送人員</t>
    <rPh sb="0" eb="2">
      <t>ゼンネン</t>
    </rPh>
    <rPh sb="2" eb="4">
      <t>ハンソウ</t>
    </rPh>
    <rPh sb="4" eb="6">
      <t>ジンイン</t>
    </rPh>
    <phoneticPr fontId="2"/>
  </si>
  <si>
    <t>本年出場件数・出場延人員</t>
    <rPh sb="0" eb="2">
      <t>ホンネン</t>
    </rPh>
    <rPh sb="2" eb="4">
      <t>シュツジョウ</t>
    </rPh>
    <rPh sb="4" eb="6">
      <t>ケンスウ</t>
    </rPh>
    <rPh sb="7" eb="9">
      <t>シュツジョウ</t>
    </rPh>
    <rPh sb="9" eb="10">
      <t>ノ</t>
    </rPh>
    <rPh sb="10" eb="12">
      <t>ジンイン</t>
    </rPh>
    <phoneticPr fontId="2"/>
  </si>
  <si>
    <t>本年搬送人員</t>
    <rPh sb="0" eb="2">
      <t>ホンネン</t>
    </rPh>
    <rPh sb="2" eb="4">
      <t>ハンソウ</t>
    </rPh>
    <rPh sb="4" eb="6">
      <t>ジンイン</t>
    </rPh>
    <phoneticPr fontId="2"/>
  </si>
  <si>
    <t>不搬送</t>
    <phoneticPr fontId="2"/>
  </si>
  <si>
    <t>搬送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</si>
</sst>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ＪＳ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1" applyNumberFormat="1" applyFont="1" applyBorder="1" applyAlignment="1">
      <alignment horizontal="center" vertical="center"/>
    </xf>
    <xf numFmtId="0" fontId="0" fillId="0" borderId="16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vertical="distributed" textRotation="255" indent="1"/>
    </xf>
    <xf numFmtId="0" fontId="0" fillId="0" borderId="0" xfId="0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distributed" textRotation="255" indent="1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6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27" xfId="0" applyBorder="1">
      <alignment vertical="center"/>
    </xf>
    <xf numFmtId="0" fontId="0" fillId="0" borderId="72" xfId="0" applyBorder="1">
      <alignment vertical="center"/>
    </xf>
    <xf numFmtId="0" fontId="0" fillId="0" borderId="33" xfId="0" applyBorder="1">
      <alignment vertical="center"/>
    </xf>
    <xf numFmtId="0" fontId="0" fillId="0" borderId="6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68" xfId="0" applyBorder="1" applyAlignment="1">
      <alignment horizontal="center" vertical="center"/>
    </xf>
    <xf numFmtId="0" fontId="0" fillId="0" borderId="12" xfId="0" applyBorder="1" applyAlignment="1">
      <alignment horizontal="distributed" vertical="center" indent="2"/>
    </xf>
    <xf numFmtId="0" fontId="0" fillId="0" borderId="48" xfId="0" applyBorder="1" applyAlignment="1">
      <alignment horizontal="distributed" vertical="center" indent="2"/>
    </xf>
    <xf numFmtId="0" fontId="0" fillId="0" borderId="49" xfId="0" applyBorder="1" applyAlignment="1">
      <alignment horizontal="distributed" vertical="center" indent="2"/>
    </xf>
    <xf numFmtId="0" fontId="0" fillId="0" borderId="50" xfId="0" applyBorder="1" applyAlignment="1">
      <alignment horizontal="distributed" vertical="center" indent="3"/>
    </xf>
    <xf numFmtId="0" fontId="0" fillId="0" borderId="51" xfId="0" applyBorder="1" applyAlignment="1">
      <alignment horizontal="distributed" vertical="center" indent="3"/>
    </xf>
    <xf numFmtId="0" fontId="0" fillId="0" borderId="52" xfId="0" applyBorder="1" applyAlignment="1">
      <alignment horizontal="distributed" vertical="center" indent="3"/>
    </xf>
    <xf numFmtId="0" fontId="0" fillId="0" borderId="53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54" xfId="0" applyBorder="1" applyAlignment="1">
      <alignment horizontal="distributed" vertical="center" indent="3"/>
    </xf>
    <xf numFmtId="0" fontId="0" fillId="0" borderId="55" xfId="0" applyBorder="1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56" xfId="0" applyBorder="1" applyAlignment="1">
      <alignment horizontal="distributed" vertical="center" indent="3"/>
    </xf>
    <xf numFmtId="0" fontId="0" fillId="0" borderId="7" xfId="0" applyBorder="1" applyAlignment="1">
      <alignment horizontal="distributed" vertical="center" indent="3"/>
    </xf>
    <xf numFmtId="0" fontId="0" fillId="0" borderId="57" xfId="0" applyBorder="1" applyAlignment="1">
      <alignment horizontal="distributed" vertical="center" indent="3"/>
    </xf>
    <xf numFmtId="0" fontId="0" fillId="0" borderId="58" xfId="0" applyBorder="1" applyAlignment="1">
      <alignment horizontal="distributed" vertical="center" indent="3"/>
    </xf>
    <xf numFmtId="0" fontId="0" fillId="0" borderId="7" xfId="0" applyBorder="1" applyAlignment="1">
      <alignment horizontal="distributed" vertical="center" indent="2"/>
    </xf>
    <xf numFmtId="0" fontId="0" fillId="0" borderId="57" xfId="0" applyBorder="1" applyAlignment="1">
      <alignment horizontal="distributed" vertical="center" indent="2"/>
    </xf>
    <xf numFmtId="0" fontId="0" fillId="0" borderId="58" xfId="0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0" fillId="0" borderId="40" xfId="0" applyBorder="1" applyAlignment="1">
      <alignment horizontal="distributed" vertical="center" indent="2"/>
    </xf>
    <xf numFmtId="0" fontId="0" fillId="0" borderId="41" xfId="0" applyBorder="1" applyAlignment="1">
      <alignment horizontal="distributed" vertical="center" indent="2"/>
    </xf>
    <xf numFmtId="0" fontId="0" fillId="0" borderId="59" xfId="0" applyBorder="1" applyAlignment="1">
      <alignment horizontal="center" vertical="center" textRotation="255"/>
    </xf>
    <xf numFmtId="0" fontId="0" fillId="0" borderId="60" xfId="0" applyBorder="1" applyAlignment="1">
      <alignment horizontal="center" vertical="center" textRotation="255"/>
    </xf>
    <xf numFmtId="0" fontId="0" fillId="0" borderId="61" xfId="0" applyBorder="1" applyAlignment="1">
      <alignment horizontal="center" vertical="center" textRotation="255"/>
    </xf>
    <xf numFmtId="0" fontId="0" fillId="0" borderId="62" xfId="0" applyBorder="1" applyAlignment="1">
      <alignment horizontal="center" vertical="center" textRotation="255"/>
    </xf>
    <xf numFmtId="0" fontId="0" fillId="0" borderId="63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4" xfId="0" applyBorder="1" applyAlignment="1">
      <alignment horizontal="center" vertical="center" textRotation="255"/>
    </xf>
    <xf numFmtId="0" fontId="0" fillId="0" borderId="65" xfId="0" applyBorder="1" applyAlignment="1">
      <alignment horizontal="center" vertical="center" textRotation="255"/>
    </xf>
    <xf numFmtId="0" fontId="3" fillId="0" borderId="0" xfId="0" applyFont="1" applyAlignment="1">
      <alignment horizontal="distributed" vertical="center" indent="20"/>
    </xf>
    <xf numFmtId="0" fontId="0" fillId="0" borderId="9" xfId="0" applyBorder="1" applyAlignment="1">
      <alignment horizontal="distributed" vertical="center" indent="2"/>
    </xf>
    <xf numFmtId="0" fontId="0" fillId="0" borderId="35" xfId="0" applyBorder="1" applyAlignment="1">
      <alignment horizontal="distributed" vertical="center" indent="2"/>
    </xf>
    <xf numFmtId="0" fontId="0" fillId="0" borderId="36" xfId="0" applyBorder="1" applyAlignment="1">
      <alignment horizontal="distributed" vertical="center" indent="2"/>
    </xf>
    <xf numFmtId="0" fontId="0" fillId="0" borderId="37" xfId="0" applyBorder="1" applyAlignment="1">
      <alignment horizontal="distributed" vertical="center" indent="2"/>
    </xf>
    <xf numFmtId="0" fontId="0" fillId="0" borderId="38" xfId="0" applyBorder="1" applyAlignment="1">
      <alignment horizontal="distributed" vertical="center" indent="2"/>
    </xf>
    <xf numFmtId="0" fontId="0" fillId="0" borderId="39" xfId="0" applyBorder="1" applyAlignment="1">
      <alignment horizontal="distributed" vertical="center" indent="2"/>
    </xf>
    <xf numFmtId="0" fontId="0" fillId="0" borderId="16" xfId="0" applyBorder="1" applyAlignment="1">
      <alignment horizontal="distributed" vertical="center" indent="2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  <xf numFmtId="176" fontId="0" fillId="0" borderId="46" xfId="0" applyNumberFormat="1" applyBorder="1" applyAlignment="1">
      <alignment horizontal="center" vertical="center" textRotation="255"/>
    </xf>
    <xf numFmtId="176" fontId="0" fillId="0" borderId="47" xfId="0" applyNumberFormat="1" applyBorder="1" applyAlignment="1">
      <alignment horizontal="center" vertical="center" textRotation="255"/>
    </xf>
    <xf numFmtId="176" fontId="0" fillId="0" borderId="8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25CDA-3114-4200-BBCF-9EF9991C212F}">
  <dimension ref="A1:R135"/>
  <sheetViews>
    <sheetView workbookViewId="0">
      <selection activeCell="A71" sqref="A71:R76"/>
    </sheetView>
  </sheetViews>
  <sheetFormatPr defaultRowHeight="13.5"/>
  <cols>
    <col min="1" max="1" width="5.25" bestFit="1" customWidth="1"/>
    <col min="2" max="2" width="7.125" bestFit="1" customWidth="1"/>
    <col min="3" max="3" width="9" bestFit="1" customWidth="1"/>
    <col min="5" max="6" width="9" bestFit="1" customWidth="1"/>
    <col min="10" max="10" width="9" bestFit="1" customWidth="1"/>
    <col min="12" max="12" width="9" bestFit="1" customWidth="1"/>
    <col min="14" max="16" width="11" bestFit="1" customWidth="1"/>
    <col min="17" max="17" width="7" bestFit="1" customWidth="1"/>
    <col min="18" max="18" width="5.5" bestFit="1" customWidth="1"/>
  </cols>
  <sheetData>
    <row r="1" spans="1:17">
      <c r="A1" t="s">
        <v>102</v>
      </c>
    </row>
    <row r="2" spans="1:17">
      <c r="A2" s="37"/>
      <c r="B2" s="38"/>
      <c r="C2" s="38" t="s">
        <v>87</v>
      </c>
      <c r="D2" s="38" t="s">
        <v>88</v>
      </c>
      <c r="E2" s="38" t="s">
        <v>89</v>
      </c>
      <c r="F2" s="38" t="s">
        <v>90</v>
      </c>
      <c r="G2" s="38" t="s">
        <v>91</v>
      </c>
      <c r="H2" s="38" t="s">
        <v>92</v>
      </c>
      <c r="I2" s="38" t="s">
        <v>93</v>
      </c>
      <c r="J2" s="38" t="s">
        <v>94</v>
      </c>
      <c r="K2" s="38" t="s">
        <v>95</v>
      </c>
      <c r="L2" s="38" t="s">
        <v>96</v>
      </c>
      <c r="M2" s="38" t="s">
        <v>97</v>
      </c>
      <c r="N2" s="38" t="s">
        <v>98</v>
      </c>
      <c r="O2" s="38" t="s">
        <v>99</v>
      </c>
      <c r="P2" s="38" t="s">
        <v>100</v>
      </c>
      <c r="Q2" s="39" t="s">
        <v>101</v>
      </c>
    </row>
    <row r="3" spans="1:17">
      <c r="A3" s="49" t="s">
        <v>74</v>
      </c>
      <c r="B3" s="22" t="s">
        <v>106</v>
      </c>
      <c r="C3" s="22">
        <v>0</v>
      </c>
      <c r="D3" s="22">
        <v>0</v>
      </c>
      <c r="E3" s="22">
        <v>0</v>
      </c>
      <c r="F3" s="22">
        <v>0</v>
      </c>
      <c r="G3" s="22">
        <v>0</v>
      </c>
      <c r="H3" s="22">
        <v>0</v>
      </c>
      <c r="I3" s="22">
        <v>1</v>
      </c>
      <c r="J3" s="22">
        <v>0</v>
      </c>
      <c r="K3" s="22">
        <v>0</v>
      </c>
      <c r="L3" s="22">
        <v>4</v>
      </c>
      <c r="M3" s="22">
        <v>0</v>
      </c>
      <c r="N3" s="22">
        <v>0</v>
      </c>
      <c r="O3" s="22">
        <v>0</v>
      </c>
      <c r="P3" s="22">
        <v>0</v>
      </c>
      <c r="Q3" s="23">
        <v>5</v>
      </c>
    </row>
    <row r="4" spans="1:17">
      <c r="A4" s="50"/>
      <c r="B4" s="27" t="s">
        <v>107</v>
      </c>
      <c r="C4" s="27">
        <v>0</v>
      </c>
      <c r="D4" s="27">
        <v>0</v>
      </c>
      <c r="E4" s="27">
        <v>0</v>
      </c>
      <c r="F4" s="27">
        <v>4</v>
      </c>
      <c r="G4" s="27">
        <v>3</v>
      </c>
      <c r="H4" s="27">
        <v>0</v>
      </c>
      <c r="I4" s="27">
        <v>37</v>
      </c>
      <c r="J4" s="27">
        <v>0</v>
      </c>
      <c r="K4" s="27">
        <v>0</v>
      </c>
      <c r="L4" s="27">
        <v>60</v>
      </c>
      <c r="M4" s="27">
        <v>18</v>
      </c>
      <c r="N4" s="27">
        <v>0</v>
      </c>
      <c r="O4" s="27">
        <v>0</v>
      </c>
      <c r="P4" s="27">
        <v>0</v>
      </c>
      <c r="Q4" s="28">
        <v>122</v>
      </c>
    </row>
    <row r="5" spans="1:17">
      <c r="A5" s="49" t="s">
        <v>75</v>
      </c>
      <c r="B5" s="22" t="s">
        <v>106</v>
      </c>
      <c r="C5" s="22">
        <v>0</v>
      </c>
      <c r="D5" s="22">
        <v>0</v>
      </c>
      <c r="E5" s="22">
        <v>0</v>
      </c>
      <c r="F5" s="22">
        <v>3</v>
      </c>
      <c r="G5" s="22">
        <v>0</v>
      </c>
      <c r="H5" s="22">
        <v>0</v>
      </c>
      <c r="I5" s="22">
        <v>1</v>
      </c>
      <c r="J5" s="22">
        <v>0</v>
      </c>
      <c r="K5" s="22">
        <v>0</v>
      </c>
      <c r="L5" s="22">
        <v>3</v>
      </c>
      <c r="M5" s="22">
        <v>1</v>
      </c>
      <c r="N5" s="22">
        <v>0</v>
      </c>
      <c r="O5" s="22">
        <v>0</v>
      </c>
      <c r="P5" s="22">
        <v>0</v>
      </c>
      <c r="Q5" s="23">
        <v>8</v>
      </c>
    </row>
    <row r="6" spans="1:17">
      <c r="A6" s="50"/>
      <c r="B6" s="27" t="s">
        <v>107</v>
      </c>
      <c r="C6" s="27">
        <v>0</v>
      </c>
      <c r="D6" s="27">
        <v>0</v>
      </c>
      <c r="E6" s="27">
        <v>0</v>
      </c>
      <c r="F6" s="27">
        <v>1</v>
      </c>
      <c r="G6" s="27">
        <v>1</v>
      </c>
      <c r="H6" s="27">
        <v>1</v>
      </c>
      <c r="I6" s="27">
        <v>29</v>
      </c>
      <c r="J6" s="27">
        <v>1</v>
      </c>
      <c r="K6" s="27">
        <v>0</v>
      </c>
      <c r="L6" s="27">
        <v>31</v>
      </c>
      <c r="M6" s="27">
        <v>15</v>
      </c>
      <c r="N6" s="27">
        <v>0</v>
      </c>
      <c r="O6" s="27">
        <v>0</v>
      </c>
      <c r="P6" s="27">
        <v>0</v>
      </c>
      <c r="Q6" s="28">
        <v>79</v>
      </c>
    </row>
    <row r="7" spans="1:17">
      <c r="A7" s="49" t="s">
        <v>76</v>
      </c>
      <c r="B7" s="22" t="s">
        <v>106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2</v>
      </c>
      <c r="M7" s="22">
        <v>0</v>
      </c>
      <c r="N7" s="22">
        <v>0</v>
      </c>
      <c r="O7" s="22">
        <v>0</v>
      </c>
      <c r="P7" s="22">
        <v>1</v>
      </c>
      <c r="Q7" s="23">
        <v>3</v>
      </c>
    </row>
    <row r="8" spans="1:17">
      <c r="A8" s="50"/>
      <c r="B8" s="27" t="s">
        <v>107</v>
      </c>
      <c r="C8" s="27">
        <v>0</v>
      </c>
      <c r="D8" s="27">
        <v>0</v>
      </c>
      <c r="E8" s="27">
        <v>0</v>
      </c>
      <c r="F8" s="27">
        <v>0</v>
      </c>
      <c r="G8" s="27">
        <v>1</v>
      </c>
      <c r="H8" s="27">
        <v>0</v>
      </c>
      <c r="I8" s="27">
        <v>15</v>
      </c>
      <c r="J8" s="27">
        <v>0</v>
      </c>
      <c r="K8" s="27">
        <v>1</v>
      </c>
      <c r="L8" s="27">
        <v>23</v>
      </c>
      <c r="M8" s="27">
        <v>18</v>
      </c>
      <c r="N8" s="27">
        <v>0</v>
      </c>
      <c r="O8" s="27">
        <v>0</v>
      </c>
      <c r="P8" s="27">
        <v>0</v>
      </c>
      <c r="Q8" s="28">
        <v>58</v>
      </c>
    </row>
    <row r="9" spans="1:17">
      <c r="A9" s="49" t="s">
        <v>77</v>
      </c>
      <c r="B9" s="22" t="s">
        <v>106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1</v>
      </c>
      <c r="M9" s="22">
        <v>0</v>
      </c>
      <c r="N9" s="22">
        <v>0</v>
      </c>
      <c r="O9" s="22">
        <v>0</v>
      </c>
      <c r="P9" s="22">
        <v>0</v>
      </c>
      <c r="Q9" s="23">
        <v>1</v>
      </c>
    </row>
    <row r="10" spans="1:17">
      <c r="A10" s="50"/>
      <c r="B10" s="27" t="s">
        <v>107</v>
      </c>
      <c r="C10" s="27">
        <v>0</v>
      </c>
      <c r="D10" s="27">
        <v>0</v>
      </c>
      <c r="E10" s="27">
        <v>0</v>
      </c>
      <c r="F10" s="27">
        <v>4</v>
      </c>
      <c r="G10" s="27">
        <v>0</v>
      </c>
      <c r="H10" s="27">
        <v>1</v>
      </c>
      <c r="I10" s="27">
        <v>11</v>
      </c>
      <c r="J10" s="27">
        <v>0</v>
      </c>
      <c r="K10" s="27">
        <v>0</v>
      </c>
      <c r="L10" s="27">
        <v>34</v>
      </c>
      <c r="M10" s="27">
        <v>12</v>
      </c>
      <c r="N10" s="27">
        <v>0</v>
      </c>
      <c r="O10" s="27">
        <v>0</v>
      </c>
      <c r="P10" s="27">
        <v>0</v>
      </c>
      <c r="Q10" s="28">
        <v>62</v>
      </c>
    </row>
    <row r="11" spans="1:17">
      <c r="A11" s="49" t="s">
        <v>78</v>
      </c>
      <c r="B11" s="22" t="s">
        <v>106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1</v>
      </c>
      <c r="J11" s="22">
        <v>0</v>
      </c>
      <c r="K11" s="22">
        <v>0</v>
      </c>
      <c r="L11" s="22">
        <v>5</v>
      </c>
      <c r="M11" s="22">
        <v>1</v>
      </c>
      <c r="N11" s="22">
        <v>0</v>
      </c>
      <c r="O11" s="22">
        <v>0</v>
      </c>
      <c r="P11" s="22">
        <v>0</v>
      </c>
      <c r="Q11" s="23">
        <v>7</v>
      </c>
    </row>
    <row r="12" spans="1:17">
      <c r="A12" s="50"/>
      <c r="B12" s="27" t="s">
        <v>107</v>
      </c>
      <c r="C12" s="27">
        <v>0</v>
      </c>
      <c r="D12" s="27">
        <v>0</v>
      </c>
      <c r="E12" s="27">
        <v>0</v>
      </c>
      <c r="F12" s="27">
        <v>8</v>
      </c>
      <c r="G12" s="27">
        <v>1</v>
      </c>
      <c r="H12" s="27">
        <v>0</v>
      </c>
      <c r="I12" s="27">
        <v>14</v>
      </c>
      <c r="J12" s="27">
        <v>0</v>
      </c>
      <c r="K12" s="27">
        <v>3</v>
      </c>
      <c r="L12" s="27">
        <v>35</v>
      </c>
      <c r="M12" s="27">
        <v>18</v>
      </c>
      <c r="N12" s="27">
        <v>0</v>
      </c>
      <c r="O12" s="27">
        <v>0</v>
      </c>
      <c r="P12" s="27">
        <v>0</v>
      </c>
      <c r="Q12" s="28">
        <v>79</v>
      </c>
    </row>
    <row r="13" spans="1:17">
      <c r="A13" s="49" t="s">
        <v>79</v>
      </c>
      <c r="B13" s="22" t="s">
        <v>106</v>
      </c>
      <c r="C13" s="22">
        <v>0</v>
      </c>
      <c r="D13" s="22">
        <v>0</v>
      </c>
      <c r="E13" s="22">
        <v>0</v>
      </c>
      <c r="F13" s="22">
        <v>1</v>
      </c>
      <c r="G13" s="22">
        <v>0</v>
      </c>
      <c r="H13" s="22">
        <v>0</v>
      </c>
      <c r="I13" s="22">
        <v>1</v>
      </c>
      <c r="J13" s="22">
        <v>0</v>
      </c>
      <c r="K13" s="22">
        <v>0</v>
      </c>
      <c r="L13" s="22">
        <v>3</v>
      </c>
      <c r="M13" s="22">
        <v>0</v>
      </c>
      <c r="N13" s="22">
        <v>0</v>
      </c>
      <c r="O13" s="22">
        <v>0</v>
      </c>
      <c r="P13" s="22">
        <v>0</v>
      </c>
      <c r="Q13" s="23">
        <v>5</v>
      </c>
    </row>
    <row r="14" spans="1:17">
      <c r="A14" s="50"/>
      <c r="B14" s="27" t="s">
        <v>107</v>
      </c>
      <c r="C14" s="27">
        <v>0</v>
      </c>
      <c r="D14" s="27">
        <v>0</v>
      </c>
      <c r="E14" s="27">
        <v>0</v>
      </c>
      <c r="F14" s="27">
        <v>6</v>
      </c>
      <c r="G14" s="27">
        <v>0</v>
      </c>
      <c r="H14" s="27">
        <v>1</v>
      </c>
      <c r="I14" s="27">
        <v>17</v>
      </c>
      <c r="J14" s="27">
        <v>0</v>
      </c>
      <c r="K14" s="27">
        <v>0</v>
      </c>
      <c r="L14" s="27">
        <v>41</v>
      </c>
      <c r="M14" s="27">
        <v>21</v>
      </c>
      <c r="N14" s="27">
        <v>0</v>
      </c>
      <c r="O14" s="27">
        <v>0</v>
      </c>
      <c r="P14" s="27">
        <v>0</v>
      </c>
      <c r="Q14" s="28">
        <v>86</v>
      </c>
    </row>
    <row r="15" spans="1:17">
      <c r="A15" s="49" t="s">
        <v>80</v>
      </c>
      <c r="B15" s="22" t="s">
        <v>106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2</v>
      </c>
      <c r="J15" s="22">
        <v>0</v>
      </c>
      <c r="K15" s="22">
        <v>0</v>
      </c>
      <c r="L15" s="22">
        <v>1</v>
      </c>
      <c r="M15" s="22">
        <v>0</v>
      </c>
      <c r="N15" s="22">
        <v>0</v>
      </c>
      <c r="O15" s="22">
        <v>0</v>
      </c>
      <c r="P15" s="22">
        <v>2</v>
      </c>
      <c r="Q15" s="23">
        <v>5</v>
      </c>
    </row>
    <row r="16" spans="1:17">
      <c r="A16" s="50"/>
      <c r="B16" s="27" t="s">
        <v>107</v>
      </c>
      <c r="C16" s="27">
        <v>0</v>
      </c>
      <c r="D16" s="27">
        <v>0</v>
      </c>
      <c r="E16" s="27">
        <v>0</v>
      </c>
      <c r="F16" s="27">
        <v>4</v>
      </c>
      <c r="G16" s="27">
        <v>1</v>
      </c>
      <c r="H16" s="27">
        <v>0</v>
      </c>
      <c r="I16" s="27">
        <v>15</v>
      </c>
      <c r="J16" s="27">
        <v>0</v>
      </c>
      <c r="K16" s="27">
        <v>0</v>
      </c>
      <c r="L16" s="27">
        <v>48</v>
      </c>
      <c r="M16" s="27">
        <v>16</v>
      </c>
      <c r="N16" s="27">
        <v>0</v>
      </c>
      <c r="O16" s="27">
        <v>0</v>
      </c>
      <c r="P16" s="27">
        <v>0</v>
      </c>
      <c r="Q16" s="28">
        <v>84</v>
      </c>
    </row>
    <row r="17" spans="1:17">
      <c r="A17" s="49" t="s">
        <v>81</v>
      </c>
      <c r="B17" s="22" t="s">
        <v>106</v>
      </c>
      <c r="C17" s="22">
        <v>0</v>
      </c>
      <c r="D17" s="22">
        <v>0</v>
      </c>
      <c r="E17" s="22">
        <v>0</v>
      </c>
      <c r="F17" s="22">
        <v>1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2</v>
      </c>
      <c r="Q17" s="23">
        <v>3</v>
      </c>
    </row>
    <row r="18" spans="1:17">
      <c r="A18" s="50"/>
      <c r="B18" s="27" t="s">
        <v>107</v>
      </c>
      <c r="C18" s="27">
        <v>0</v>
      </c>
      <c r="D18" s="27">
        <v>0</v>
      </c>
      <c r="E18" s="27">
        <v>0</v>
      </c>
      <c r="F18" s="27">
        <v>9</v>
      </c>
      <c r="G18" s="27">
        <v>1</v>
      </c>
      <c r="H18" s="27">
        <v>0</v>
      </c>
      <c r="I18" s="27">
        <v>18</v>
      </c>
      <c r="J18" s="27">
        <v>0</v>
      </c>
      <c r="K18" s="27">
        <v>2</v>
      </c>
      <c r="L18" s="27">
        <v>38</v>
      </c>
      <c r="M18" s="27">
        <v>21</v>
      </c>
      <c r="N18" s="27">
        <v>0</v>
      </c>
      <c r="O18" s="27">
        <v>0</v>
      </c>
      <c r="P18" s="27">
        <v>0</v>
      </c>
      <c r="Q18" s="28">
        <v>89</v>
      </c>
    </row>
    <row r="19" spans="1:17">
      <c r="A19" s="49" t="s">
        <v>82</v>
      </c>
      <c r="B19" s="22" t="s">
        <v>106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1</v>
      </c>
      <c r="M19" s="22">
        <v>0</v>
      </c>
      <c r="N19" s="22">
        <v>0</v>
      </c>
      <c r="O19" s="22">
        <v>0</v>
      </c>
      <c r="P19" s="22">
        <v>1</v>
      </c>
      <c r="Q19" s="23">
        <v>2</v>
      </c>
    </row>
    <row r="20" spans="1:17">
      <c r="A20" s="50"/>
      <c r="B20" s="27" t="s">
        <v>107</v>
      </c>
      <c r="C20" s="27">
        <v>0</v>
      </c>
      <c r="D20" s="27">
        <v>0</v>
      </c>
      <c r="E20" s="27">
        <v>0</v>
      </c>
      <c r="F20" s="27">
        <v>3</v>
      </c>
      <c r="G20" s="27">
        <v>1</v>
      </c>
      <c r="H20" s="27">
        <v>0</v>
      </c>
      <c r="I20" s="27">
        <v>9</v>
      </c>
      <c r="J20" s="27">
        <v>0</v>
      </c>
      <c r="K20" s="27">
        <v>0</v>
      </c>
      <c r="L20" s="27">
        <v>39</v>
      </c>
      <c r="M20" s="27">
        <v>11</v>
      </c>
      <c r="N20" s="27">
        <v>0</v>
      </c>
      <c r="O20" s="27">
        <v>0</v>
      </c>
      <c r="P20" s="27">
        <v>0</v>
      </c>
      <c r="Q20" s="28">
        <v>63</v>
      </c>
    </row>
    <row r="21" spans="1:17">
      <c r="A21" s="49" t="s">
        <v>83</v>
      </c>
      <c r="B21" s="22" t="s">
        <v>106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2</v>
      </c>
      <c r="L21" s="22">
        <v>3</v>
      </c>
      <c r="M21" s="22">
        <v>0</v>
      </c>
      <c r="N21" s="22">
        <v>0</v>
      </c>
      <c r="O21" s="22">
        <v>0</v>
      </c>
      <c r="P21" s="22">
        <v>0</v>
      </c>
      <c r="Q21" s="23">
        <v>5</v>
      </c>
    </row>
    <row r="22" spans="1:17">
      <c r="A22" s="50"/>
      <c r="B22" s="27" t="s">
        <v>107</v>
      </c>
      <c r="C22" s="27">
        <v>0</v>
      </c>
      <c r="D22" s="27">
        <v>0</v>
      </c>
      <c r="E22" s="27">
        <v>0</v>
      </c>
      <c r="F22" s="27">
        <v>2</v>
      </c>
      <c r="G22" s="27">
        <v>0</v>
      </c>
      <c r="H22" s="27">
        <v>0</v>
      </c>
      <c r="I22" s="27">
        <v>11</v>
      </c>
      <c r="J22" s="27">
        <v>0</v>
      </c>
      <c r="K22" s="27">
        <v>0</v>
      </c>
      <c r="L22" s="27">
        <v>45</v>
      </c>
      <c r="M22" s="27">
        <v>14</v>
      </c>
      <c r="N22" s="27">
        <v>0</v>
      </c>
      <c r="O22" s="27">
        <v>0</v>
      </c>
      <c r="P22" s="27">
        <v>0</v>
      </c>
      <c r="Q22" s="28">
        <v>72</v>
      </c>
    </row>
    <row r="23" spans="1:17">
      <c r="A23" s="49" t="s">
        <v>84</v>
      </c>
      <c r="B23" s="22" t="s">
        <v>106</v>
      </c>
      <c r="C23" s="22">
        <v>0</v>
      </c>
      <c r="D23" s="22">
        <v>0</v>
      </c>
      <c r="E23" s="22">
        <v>0</v>
      </c>
      <c r="F23" s="22">
        <v>2</v>
      </c>
      <c r="G23" s="22">
        <v>0</v>
      </c>
      <c r="H23" s="22">
        <v>0</v>
      </c>
      <c r="I23" s="22">
        <v>1</v>
      </c>
      <c r="J23" s="22">
        <v>0</v>
      </c>
      <c r="K23" s="22">
        <v>0</v>
      </c>
      <c r="L23" s="22">
        <v>3</v>
      </c>
      <c r="M23" s="22">
        <v>0</v>
      </c>
      <c r="N23" s="22">
        <v>0</v>
      </c>
      <c r="O23" s="22">
        <v>0</v>
      </c>
      <c r="P23" s="22">
        <v>0</v>
      </c>
      <c r="Q23" s="23">
        <v>6</v>
      </c>
    </row>
    <row r="24" spans="1:17">
      <c r="A24" s="50"/>
      <c r="B24" s="27" t="s">
        <v>107</v>
      </c>
      <c r="C24" s="27">
        <v>0</v>
      </c>
      <c r="D24" s="27">
        <v>0</v>
      </c>
      <c r="E24" s="27">
        <v>0</v>
      </c>
      <c r="F24" s="27">
        <v>7</v>
      </c>
      <c r="G24" s="27">
        <v>1</v>
      </c>
      <c r="H24" s="27">
        <v>0</v>
      </c>
      <c r="I24" s="27">
        <v>8</v>
      </c>
      <c r="J24" s="27">
        <v>0</v>
      </c>
      <c r="K24" s="27">
        <v>3</v>
      </c>
      <c r="L24" s="27">
        <v>44</v>
      </c>
      <c r="M24" s="27">
        <v>23</v>
      </c>
      <c r="N24" s="27">
        <v>0</v>
      </c>
      <c r="O24" s="27">
        <v>0</v>
      </c>
      <c r="P24" s="27">
        <v>0</v>
      </c>
      <c r="Q24" s="28">
        <v>86</v>
      </c>
    </row>
    <row r="25" spans="1:17">
      <c r="A25" s="49" t="s">
        <v>85</v>
      </c>
      <c r="B25" s="22" t="s">
        <v>106</v>
      </c>
      <c r="C25" s="22">
        <v>0</v>
      </c>
      <c r="D25" s="22">
        <v>0</v>
      </c>
      <c r="E25" s="22">
        <v>0</v>
      </c>
      <c r="F25" s="22">
        <v>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5</v>
      </c>
      <c r="M25" s="22">
        <v>0</v>
      </c>
      <c r="N25" s="22">
        <v>0</v>
      </c>
      <c r="O25" s="22">
        <v>0</v>
      </c>
      <c r="P25" s="22">
        <v>0</v>
      </c>
      <c r="Q25" s="23">
        <v>6</v>
      </c>
    </row>
    <row r="26" spans="1:17">
      <c r="A26" s="50"/>
      <c r="B26" s="27" t="s">
        <v>107</v>
      </c>
      <c r="C26" s="27">
        <v>0</v>
      </c>
      <c r="D26" s="27">
        <v>0</v>
      </c>
      <c r="E26" s="27">
        <v>0</v>
      </c>
      <c r="F26" s="27">
        <v>4</v>
      </c>
      <c r="G26" s="27">
        <v>1</v>
      </c>
      <c r="H26" s="27">
        <v>1</v>
      </c>
      <c r="I26" s="27">
        <v>33</v>
      </c>
      <c r="J26" s="27">
        <v>0</v>
      </c>
      <c r="K26" s="27">
        <v>0</v>
      </c>
      <c r="L26" s="27">
        <v>47</v>
      </c>
      <c r="M26" s="27">
        <v>19</v>
      </c>
      <c r="N26" s="27">
        <v>0</v>
      </c>
      <c r="O26" s="27">
        <v>0</v>
      </c>
      <c r="P26" s="27">
        <v>0</v>
      </c>
      <c r="Q26" s="28">
        <v>105</v>
      </c>
    </row>
    <row r="27" spans="1:17">
      <c r="A27" s="51" t="s">
        <v>101</v>
      </c>
      <c r="B27" s="52"/>
      <c r="C27" s="41">
        <v>0</v>
      </c>
      <c r="D27" s="41">
        <v>0</v>
      </c>
      <c r="E27" s="41">
        <v>0</v>
      </c>
      <c r="F27" s="41">
        <v>60</v>
      </c>
      <c r="G27" s="41">
        <v>11</v>
      </c>
      <c r="H27" s="41">
        <v>4</v>
      </c>
      <c r="I27" s="41">
        <v>224</v>
      </c>
      <c r="J27" s="41">
        <v>1</v>
      </c>
      <c r="K27" s="41">
        <v>11</v>
      </c>
      <c r="L27" s="41">
        <v>516</v>
      </c>
      <c r="M27" s="41">
        <v>208</v>
      </c>
      <c r="N27" s="41">
        <v>0</v>
      </c>
      <c r="O27" s="41">
        <v>0</v>
      </c>
      <c r="P27" s="41">
        <v>6</v>
      </c>
      <c r="Q27" s="42">
        <v>1041</v>
      </c>
    </row>
    <row r="29" spans="1:17">
      <c r="A29" t="s">
        <v>103</v>
      </c>
    </row>
    <row r="30" spans="1:17">
      <c r="A30" s="37"/>
      <c r="B30" s="38" t="s">
        <v>87</v>
      </c>
      <c r="C30" s="38" t="s">
        <v>88</v>
      </c>
      <c r="D30" s="38" t="s">
        <v>89</v>
      </c>
      <c r="E30" s="38" t="s">
        <v>90</v>
      </c>
      <c r="F30" s="38" t="s">
        <v>91</v>
      </c>
      <c r="G30" s="38" t="s">
        <v>92</v>
      </c>
      <c r="H30" s="38" t="s">
        <v>93</v>
      </c>
      <c r="I30" s="38" t="s">
        <v>94</v>
      </c>
      <c r="J30" s="38" t="s">
        <v>95</v>
      </c>
      <c r="K30" s="38" t="s">
        <v>96</v>
      </c>
      <c r="L30" s="38" t="s">
        <v>97</v>
      </c>
      <c r="M30" s="38" t="s">
        <v>98</v>
      </c>
      <c r="N30" s="38" t="s">
        <v>99</v>
      </c>
      <c r="O30" s="38" t="s">
        <v>100</v>
      </c>
      <c r="P30" s="39" t="s">
        <v>101</v>
      </c>
    </row>
    <row r="31" spans="1:17">
      <c r="A31" s="34" t="s">
        <v>74</v>
      </c>
      <c r="B31" s="35">
        <v>0</v>
      </c>
      <c r="C31" s="35">
        <v>0</v>
      </c>
      <c r="D31" s="35">
        <v>0</v>
      </c>
      <c r="E31" s="35">
        <v>5</v>
      </c>
      <c r="F31" s="35">
        <v>3</v>
      </c>
      <c r="G31" s="35">
        <v>0</v>
      </c>
      <c r="H31" s="35">
        <v>37</v>
      </c>
      <c r="I31" s="35">
        <v>0</v>
      </c>
      <c r="J31" s="35">
        <v>0</v>
      </c>
      <c r="K31" s="35">
        <v>60</v>
      </c>
      <c r="L31" s="35">
        <v>18</v>
      </c>
      <c r="M31" s="35">
        <v>0</v>
      </c>
      <c r="N31" s="35">
        <v>0</v>
      </c>
      <c r="O31" s="35">
        <v>0</v>
      </c>
      <c r="P31" s="36">
        <v>123</v>
      </c>
    </row>
    <row r="32" spans="1:17">
      <c r="A32" s="24" t="s">
        <v>75</v>
      </c>
      <c r="B32" s="21">
        <v>0</v>
      </c>
      <c r="C32" s="21">
        <v>0</v>
      </c>
      <c r="D32" s="21">
        <v>0</v>
      </c>
      <c r="E32" s="21">
        <v>2</v>
      </c>
      <c r="F32" s="21">
        <v>1</v>
      </c>
      <c r="G32" s="21">
        <v>1</v>
      </c>
      <c r="H32" s="21">
        <v>29</v>
      </c>
      <c r="I32" s="21">
        <v>1</v>
      </c>
      <c r="J32" s="21">
        <v>0</v>
      </c>
      <c r="K32" s="21">
        <v>31</v>
      </c>
      <c r="L32" s="21">
        <v>15</v>
      </c>
      <c r="M32" s="21">
        <v>0</v>
      </c>
      <c r="N32" s="21">
        <v>0</v>
      </c>
      <c r="O32" s="21">
        <v>0</v>
      </c>
      <c r="P32" s="25">
        <v>80</v>
      </c>
    </row>
    <row r="33" spans="1:18">
      <c r="A33" s="24" t="s">
        <v>76</v>
      </c>
      <c r="B33" s="21">
        <v>0</v>
      </c>
      <c r="C33" s="21">
        <v>0</v>
      </c>
      <c r="D33" s="21">
        <v>0</v>
      </c>
      <c r="E33" s="21">
        <v>0</v>
      </c>
      <c r="F33" s="21">
        <v>1</v>
      </c>
      <c r="G33" s="21">
        <v>0</v>
      </c>
      <c r="H33" s="21">
        <v>15</v>
      </c>
      <c r="I33" s="21">
        <v>0</v>
      </c>
      <c r="J33" s="21">
        <v>1</v>
      </c>
      <c r="K33" s="21">
        <v>23</v>
      </c>
      <c r="L33" s="21">
        <v>18</v>
      </c>
      <c r="M33" s="21">
        <v>0</v>
      </c>
      <c r="N33" s="21">
        <v>0</v>
      </c>
      <c r="O33" s="21">
        <v>0</v>
      </c>
      <c r="P33" s="25">
        <v>58</v>
      </c>
    </row>
    <row r="34" spans="1:18">
      <c r="A34" s="24" t="s">
        <v>77</v>
      </c>
      <c r="B34" s="21">
        <v>0</v>
      </c>
      <c r="C34" s="21">
        <v>0</v>
      </c>
      <c r="D34" s="21">
        <v>0</v>
      </c>
      <c r="E34" s="21">
        <v>4</v>
      </c>
      <c r="F34" s="21">
        <v>0</v>
      </c>
      <c r="G34" s="21">
        <v>1</v>
      </c>
      <c r="H34" s="21">
        <v>12</v>
      </c>
      <c r="I34" s="21">
        <v>0</v>
      </c>
      <c r="J34" s="21">
        <v>0</v>
      </c>
      <c r="K34" s="21">
        <v>34</v>
      </c>
      <c r="L34" s="21">
        <v>12</v>
      </c>
      <c r="M34" s="21">
        <v>0</v>
      </c>
      <c r="N34" s="21">
        <v>0</v>
      </c>
      <c r="O34" s="21">
        <v>0</v>
      </c>
      <c r="P34" s="25">
        <v>63</v>
      </c>
    </row>
    <row r="35" spans="1:18">
      <c r="A35" s="24" t="s">
        <v>78</v>
      </c>
      <c r="B35" s="21">
        <v>0</v>
      </c>
      <c r="C35" s="21">
        <v>0</v>
      </c>
      <c r="D35" s="21">
        <v>0</v>
      </c>
      <c r="E35" s="21">
        <v>11</v>
      </c>
      <c r="F35" s="21">
        <v>1</v>
      </c>
      <c r="G35" s="21">
        <v>0</v>
      </c>
      <c r="H35" s="21">
        <v>14</v>
      </c>
      <c r="I35" s="21">
        <v>0</v>
      </c>
      <c r="J35" s="21">
        <v>3</v>
      </c>
      <c r="K35" s="21">
        <v>35</v>
      </c>
      <c r="L35" s="21">
        <v>19</v>
      </c>
      <c r="M35" s="21">
        <v>0</v>
      </c>
      <c r="N35" s="21">
        <v>0</v>
      </c>
      <c r="O35" s="21">
        <v>0</v>
      </c>
      <c r="P35" s="25">
        <v>83</v>
      </c>
    </row>
    <row r="36" spans="1:18">
      <c r="A36" s="24" t="s">
        <v>79</v>
      </c>
      <c r="B36" s="21">
        <v>0</v>
      </c>
      <c r="C36" s="21">
        <v>0</v>
      </c>
      <c r="D36" s="21">
        <v>0</v>
      </c>
      <c r="E36" s="21">
        <v>6</v>
      </c>
      <c r="F36" s="21">
        <v>0</v>
      </c>
      <c r="G36" s="21">
        <v>1</v>
      </c>
      <c r="H36" s="21">
        <v>17</v>
      </c>
      <c r="I36" s="21">
        <v>0</v>
      </c>
      <c r="J36" s="21">
        <v>0</v>
      </c>
      <c r="K36" s="21">
        <v>41</v>
      </c>
      <c r="L36" s="21">
        <v>21</v>
      </c>
      <c r="M36" s="21">
        <v>0</v>
      </c>
      <c r="N36" s="21">
        <v>0</v>
      </c>
      <c r="O36" s="21">
        <v>0</v>
      </c>
      <c r="P36" s="25">
        <v>86</v>
      </c>
    </row>
    <row r="37" spans="1:18">
      <c r="A37" s="24" t="s">
        <v>80</v>
      </c>
      <c r="B37" s="21">
        <v>0</v>
      </c>
      <c r="C37" s="21">
        <v>0</v>
      </c>
      <c r="D37" s="21">
        <v>0</v>
      </c>
      <c r="E37" s="21">
        <v>4</v>
      </c>
      <c r="F37" s="21">
        <v>1</v>
      </c>
      <c r="G37" s="21">
        <v>0</v>
      </c>
      <c r="H37" s="21">
        <v>15</v>
      </c>
      <c r="I37" s="21">
        <v>0</v>
      </c>
      <c r="J37" s="21">
        <v>0</v>
      </c>
      <c r="K37" s="21">
        <v>48</v>
      </c>
      <c r="L37" s="21">
        <v>16</v>
      </c>
      <c r="M37" s="21">
        <v>0</v>
      </c>
      <c r="N37" s="21">
        <v>0</v>
      </c>
      <c r="O37" s="21">
        <v>0</v>
      </c>
      <c r="P37" s="25">
        <v>84</v>
      </c>
    </row>
    <row r="38" spans="1:18">
      <c r="A38" s="24" t="s">
        <v>81</v>
      </c>
      <c r="B38" s="21">
        <v>0</v>
      </c>
      <c r="C38" s="21">
        <v>0</v>
      </c>
      <c r="D38" s="21">
        <v>0</v>
      </c>
      <c r="E38" s="21">
        <v>10</v>
      </c>
      <c r="F38" s="21">
        <v>1</v>
      </c>
      <c r="G38" s="21">
        <v>0</v>
      </c>
      <c r="H38" s="21">
        <v>18</v>
      </c>
      <c r="I38" s="21">
        <v>0</v>
      </c>
      <c r="J38" s="21">
        <v>2</v>
      </c>
      <c r="K38" s="21">
        <v>38</v>
      </c>
      <c r="L38" s="21">
        <v>21</v>
      </c>
      <c r="M38" s="21">
        <v>0</v>
      </c>
      <c r="N38" s="21">
        <v>0</v>
      </c>
      <c r="O38" s="21">
        <v>0</v>
      </c>
      <c r="P38" s="25">
        <v>90</v>
      </c>
    </row>
    <row r="39" spans="1:18">
      <c r="A39" s="24" t="s">
        <v>82</v>
      </c>
      <c r="B39" s="21">
        <v>0</v>
      </c>
      <c r="C39" s="21">
        <v>0</v>
      </c>
      <c r="D39" s="21">
        <v>0</v>
      </c>
      <c r="E39" s="21">
        <v>3</v>
      </c>
      <c r="F39" s="21">
        <v>1</v>
      </c>
      <c r="G39" s="21">
        <v>0</v>
      </c>
      <c r="H39" s="21">
        <v>9</v>
      </c>
      <c r="I39" s="21">
        <v>0</v>
      </c>
      <c r="J39" s="21">
        <v>0</v>
      </c>
      <c r="K39" s="21">
        <v>39</v>
      </c>
      <c r="L39" s="21">
        <v>11</v>
      </c>
      <c r="M39" s="21">
        <v>0</v>
      </c>
      <c r="N39" s="21">
        <v>0</v>
      </c>
      <c r="O39" s="21">
        <v>0</v>
      </c>
      <c r="P39" s="25">
        <v>63</v>
      </c>
    </row>
    <row r="40" spans="1:18">
      <c r="A40" s="24" t="s">
        <v>83</v>
      </c>
      <c r="B40" s="21">
        <v>0</v>
      </c>
      <c r="C40" s="21">
        <v>0</v>
      </c>
      <c r="D40" s="21">
        <v>0</v>
      </c>
      <c r="E40" s="21">
        <v>2</v>
      </c>
      <c r="F40" s="21">
        <v>0</v>
      </c>
      <c r="G40" s="21">
        <v>0</v>
      </c>
      <c r="H40" s="21">
        <v>11</v>
      </c>
      <c r="I40" s="21">
        <v>0</v>
      </c>
      <c r="J40" s="21">
        <v>0</v>
      </c>
      <c r="K40" s="21">
        <v>45</v>
      </c>
      <c r="L40" s="21">
        <v>14</v>
      </c>
      <c r="M40" s="21">
        <v>0</v>
      </c>
      <c r="N40" s="21">
        <v>0</v>
      </c>
      <c r="O40" s="21">
        <v>0</v>
      </c>
      <c r="P40" s="25">
        <v>72</v>
      </c>
    </row>
    <row r="41" spans="1:18">
      <c r="A41" s="24" t="s">
        <v>84</v>
      </c>
      <c r="B41" s="21">
        <v>0</v>
      </c>
      <c r="C41" s="21">
        <v>0</v>
      </c>
      <c r="D41" s="21">
        <v>0</v>
      </c>
      <c r="E41" s="21">
        <v>10</v>
      </c>
      <c r="F41" s="21">
        <v>1</v>
      </c>
      <c r="G41" s="21">
        <v>0</v>
      </c>
      <c r="H41" s="21">
        <v>8</v>
      </c>
      <c r="I41" s="21">
        <v>0</v>
      </c>
      <c r="J41" s="21">
        <v>3</v>
      </c>
      <c r="K41" s="21">
        <v>44</v>
      </c>
      <c r="L41" s="21">
        <v>23</v>
      </c>
      <c r="M41" s="21">
        <v>0</v>
      </c>
      <c r="N41" s="21">
        <v>0</v>
      </c>
      <c r="O41" s="21">
        <v>0</v>
      </c>
      <c r="P41" s="25">
        <v>89</v>
      </c>
    </row>
    <row r="42" spans="1:18">
      <c r="A42" s="26" t="s">
        <v>85</v>
      </c>
      <c r="B42" s="27">
        <v>0</v>
      </c>
      <c r="C42" s="27">
        <v>0</v>
      </c>
      <c r="D42" s="27">
        <v>0</v>
      </c>
      <c r="E42" s="27">
        <v>4</v>
      </c>
      <c r="F42" s="27">
        <v>1</v>
      </c>
      <c r="G42" s="27">
        <v>1</v>
      </c>
      <c r="H42" s="27">
        <v>33</v>
      </c>
      <c r="I42" s="27">
        <v>0</v>
      </c>
      <c r="J42" s="27">
        <v>0</v>
      </c>
      <c r="K42" s="27">
        <v>47</v>
      </c>
      <c r="L42" s="27">
        <v>19</v>
      </c>
      <c r="M42" s="27">
        <v>0</v>
      </c>
      <c r="N42" s="27">
        <v>0</v>
      </c>
      <c r="O42" s="27">
        <v>0</v>
      </c>
      <c r="P42" s="28">
        <v>105</v>
      </c>
    </row>
    <row r="43" spans="1:18">
      <c r="A43" s="40" t="s">
        <v>101</v>
      </c>
      <c r="B43" s="41">
        <v>0</v>
      </c>
      <c r="C43" s="41">
        <v>0</v>
      </c>
      <c r="D43" s="41">
        <v>0</v>
      </c>
      <c r="E43" s="41">
        <v>61</v>
      </c>
      <c r="F43" s="41">
        <v>11</v>
      </c>
      <c r="G43" s="41">
        <v>4</v>
      </c>
      <c r="H43" s="41">
        <v>218</v>
      </c>
      <c r="I43" s="41">
        <v>1</v>
      </c>
      <c r="J43" s="41">
        <v>9</v>
      </c>
      <c r="K43" s="41">
        <v>485</v>
      </c>
      <c r="L43" s="41">
        <v>207</v>
      </c>
      <c r="M43" s="41">
        <v>0</v>
      </c>
      <c r="N43" s="41">
        <v>0</v>
      </c>
      <c r="O43" s="41">
        <v>0</v>
      </c>
      <c r="P43" s="42">
        <v>996</v>
      </c>
    </row>
    <row r="45" spans="1:18">
      <c r="A45" t="s">
        <v>104</v>
      </c>
    </row>
    <row r="46" spans="1:18">
      <c r="A46" s="37"/>
      <c r="B46" s="38"/>
      <c r="C46" s="38"/>
      <c r="D46" s="38" t="s">
        <v>87</v>
      </c>
      <c r="E46" s="38" t="s">
        <v>88</v>
      </c>
      <c r="F46" s="38" t="s">
        <v>89</v>
      </c>
      <c r="G46" s="38" t="s">
        <v>90</v>
      </c>
      <c r="H46" s="38" t="s">
        <v>91</v>
      </c>
      <c r="I46" s="38" t="s">
        <v>92</v>
      </c>
      <c r="J46" s="38" t="s">
        <v>93</v>
      </c>
      <c r="K46" s="38" t="s">
        <v>94</v>
      </c>
      <c r="L46" s="38" t="s">
        <v>95</v>
      </c>
      <c r="M46" s="38" t="s">
        <v>96</v>
      </c>
      <c r="N46" s="38" t="s">
        <v>97</v>
      </c>
      <c r="O46" s="38" t="s">
        <v>98</v>
      </c>
      <c r="P46" s="38" t="s">
        <v>99</v>
      </c>
      <c r="Q46" s="38" t="s">
        <v>100</v>
      </c>
      <c r="R46" s="39" t="s">
        <v>101</v>
      </c>
    </row>
    <row r="47" spans="1:18">
      <c r="A47" s="49" t="s">
        <v>74</v>
      </c>
      <c r="B47" s="53" t="s">
        <v>106</v>
      </c>
      <c r="C47" s="22" t="s">
        <v>75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3">
        <v>0</v>
      </c>
    </row>
    <row r="48" spans="1:18">
      <c r="A48" s="58"/>
      <c r="B48" s="54"/>
      <c r="C48" s="21" t="s">
        <v>76</v>
      </c>
      <c r="D48" s="21">
        <v>0</v>
      </c>
      <c r="E48" s="21">
        <v>0</v>
      </c>
      <c r="F48" s="21">
        <v>0</v>
      </c>
      <c r="G48" s="21">
        <v>1</v>
      </c>
      <c r="H48" s="21">
        <v>0</v>
      </c>
      <c r="I48" s="21">
        <v>0</v>
      </c>
      <c r="J48" s="21">
        <v>1</v>
      </c>
      <c r="K48" s="21">
        <v>0</v>
      </c>
      <c r="L48" s="21">
        <v>1</v>
      </c>
      <c r="M48" s="21">
        <v>2</v>
      </c>
      <c r="N48" s="21">
        <v>0</v>
      </c>
      <c r="O48" s="21">
        <v>0</v>
      </c>
      <c r="P48" s="21">
        <v>0</v>
      </c>
      <c r="Q48" s="21">
        <v>1</v>
      </c>
      <c r="R48" s="25">
        <v>6</v>
      </c>
    </row>
    <row r="49" spans="1:18">
      <c r="A49" s="58"/>
      <c r="B49" s="55"/>
      <c r="C49" s="21" t="s">
        <v>77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2</v>
      </c>
      <c r="N49" s="21">
        <v>0</v>
      </c>
      <c r="O49" s="21">
        <v>0</v>
      </c>
      <c r="P49" s="21">
        <v>0</v>
      </c>
      <c r="Q49" s="21">
        <v>0</v>
      </c>
      <c r="R49" s="25">
        <v>2</v>
      </c>
    </row>
    <row r="50" spans="1:18">
      <c r="A50" s="58"/>
      <c r="B50" s="56" t="s">
        <v>107</v>
      </c>
      <c r="C50" s="21" t="s">
        <v>75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16</v>
      </c>
      <c r="O50" s="21">
        <v>0</v>
      </c>
      <c r="P50" s="21">
        <v>0</v>
      </c>
      <c r="Q50" s="21">
        <v>0</v>
      </c>
      <c r="R50" s="25">
        <v>16</v>
      </c>
    </row>
    <row r="51" spans="1:18">
      <c r="A51" s="58"/>
      <c r="B51" s="54"/>
      <c r="C51" s="21" t="s">
        <v>76</v>
      </c>
      <c r="D51" s="21">
        <v>0</v>
      </c>
      <c r="E51" s="21">
        <v>0</v>
      </c>
      <c r="F51" s="21">
        <v>0</v>
      </c>
      <c r="G51" s="21">
        <v>5</v>
      </c>
      <c r="H51" s="21">
        <v>2</v>
      </c>
      <c r="I51" s="21">
        <v>0</v>
      </c>
      <c r="J51" s="21">
        <v>35</v>
      </c>
      <c r="K51" s="21">
        <v>0</v>
      </c>
      <c r="L51" s="21">
        <v>1</v>
      </c>
      <c r="M51" s="21">
        <v>54</v>
      </c>
      <c r="N51" s="21">
        <v>0</v>
      </c>
      <c r="O51" s="21">
        <v>0</v>
      </c>
      <c r="P51" s="21">
        <v>0</v>
      </c>
      <c r="Q51" s="21">
        <v>0</v>
      </c>
      <c r="R51" s="25">
        <v>97</v>
      </c>
    </row>
    <row r="52" spans="1:18">
      <c r="A52" s="50"/>
      <c r="B52" s="57"/>
      <c r="C52" s="27" t="s">
        <v>77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3</v>
      </c>
      <c r="N52" s="27">
        <v>0</v>
      </c>
      <c r="O52" s="27">
        <v>0</v>
      </c>
      <c r="P52" s="27">
        <v>0</v>
      </c>
      <c r="Q52" s="27">
        <v>0</v>
      </c>
      <c r="R52" s="28">
        <v>3</v>
      </c>
    </row>
    <row r="53" spans="1:18">
      <c r="A53" s="49" t="s">
        <v>75</v>
      </c>
      <c r="B53" s="53" t="s">
        <v>106</v>
      </c>
      <c r="C53" s="22" t="s">
        <v>75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3">
        <v>0</v>
      </c>
    </row>
    <row r="54" spans="1:18">
      <c r="A54" s="58"/>
      <c r="B54" s="54"/>
      <c r="C54" s="21" t="s">
        <v>76</v>
      </c>
      <c r="D54" s="21">
        <v>0</v>
      </c>
      <c r="E54" s="21">
        <v>0</v>
      </c>
      <c r="F54" s="21">
        <v>0</v>
      </c>
      <c r="G54" s="21">
        <v>1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3</v>
      </c>
      <c r="N54" s="21">
        <v>0</v>
      </c>
      <c r="O54" s="21">
        <v>0</v>
      </c>
      <c r="P54" s="21">
        <v>0</v>
      </c>
      <c r="Q54" s="21">
        <v>0</v>
      </c>
      <c r="R54" s="25">
        <v>4</v>
      </c>
    </row>
    <row r="55" spans="1:18">
      <c r="A55" s="58"/>
      <c r="B55" s="55"/>
      <c r="C55" s="21" t="s">
        <v>77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4</v>
      </c>
      <c r="N55" s="21">
        <v>0</v>
      </c>
      <c r="O55" s="21">
        <v>0</v>
      </c>
      <c r="P55" s="21">
        <v>0</v>
      </c>
      <c r="Q55" s="21">
        <v>1</v>
      </c>
      <c r="R55" s="25">
        <v>5</v>
      </c>
    </row>
    <row r="56" spans="1:18">
      <c r="A56" s="58"/>
      <c r="B56" s="56" t="s">
        <v>107</v>
      </c>
      <c r="C56" s="21" t="s">
        <v>75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21</v>
      </c>
      <c r="O56" s="21">
        <v>0</v>
      </c>
      <c r="P56" s="21">
        <v>0</v>
      </c>
      <c r="Q56" s="21">
        <v>0</v>
      </c>
      <c r="R56" s="25">
        <v>21</v>
      </c>
    </row>
    <row r="57" spans="1:18">
      <c r="A57" s="58"/>
      <c r="B57" s="54"/>
      <c r="C57" s="21" t="s">
        <v>76</v>
      </c>
      <c r="D57" s="21">
        <v>0</v>
      </c>
      <c r="E57" s="21">
        <v>0</v>
      </c>
      <c r="F57" s="21">
        <v>0</v>
      </c>
      <c r="G57" s="21">
        <v>3</v>
      </c>
      <c r="H57" s="21">
        <v>0</v>
      </c>
      <c r="I57" s="21">
        <v>0</v>
      </c>
      <c r="J57" s="21">
        <v>32</v>
      </c>
      <c r="K57" s="21">
        <v>0</v>
      </c>
      <c r="L57" s="21">
        <v>0</v>
      </c>
      <c r="M57" s="21">
        <v>35</v>
      </c>
      <c r="N57" s="21">
        <v>0</v>
      </c>
      <c r="O57" s="21">
        <v>0</v>
      </c>
      <c r="P57" s="21">
        <v>0</v>
      </c>
      <c r="Q57" s="21">
        <v>0</v>
      </c>
      <c r="R57" s="25">
        <v>70</v>
      </c>
    </row>
    <row r="58" spans="1:18">
      <c r="A58" s="50"/>
      <c r="B58" s="57"/>
      <c r="C58" s="27" t="s">
        <v>77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1</v>
      </c>
      <c r="K58" s="27">
        <v>0</v>
      </c>
      <c r="L58" s="27">
        <v>0</v>
      </c>
      <c r="M58" s="27">
        <v>1</v>
      </c>
      <c r="N58" s="27">
        <v>0</v>
      </c>
      <c r="O58" s="27">
        <v>0</v>
      </c>
      <c r="P58" s="27">
        <v>0</v>
      </c>
      <c r="Q58" s="27">
        <v>0</v>
      </c>
      <c r="R58" s="28">
        <v>2</v>
      </c>
    </row>
    <row r="59" spans="1:18">
      <c r="A59" s="49" t="s">
        <v>76</v>
      </c>
      <c r="B59" s="53" t="s">
        <v>106</v>
      </c>
      <c r="C59" s="22" t="s">
        <v>75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36">
        <v>0</v>
      </c>
    </row>
    <row r="60" spans="1:18">
      <c r="A60" s="58"/>
      <c r="B60" s="54"/>
      <c r="C60" s="21" t="s">
        <v>76</v>
      </c>
      <c r="D60" s="21">
        <v>0</v>
      </c>
      <c r="E60" s="21">
        <v>0</v>
      </c>
      <c r="F60" s="21">
        <v>0</v>
      </c>
      <c r="G60" s="21">
        <v>2</v>
      </c>
      <c r="H60" s="21">
        <v>0</v>
      </c>
      <c r="I60" s="21">
        <v>0</v>
      </c>
      <c r="J60" s="21">
        <v>1</v>
      </c>
      <c r="K60" s="21">
        <v>0</v>
      </c>
      <c r="L60" s="21">
        <v>1</v>
      </c>
      <c r="M60" s="21">
        <v>1</v>
      </c>
      <c r="N60" s="21">
        <v>0</v>
      </c>
      <c r="O60" s="21">
        <v>0</v>
      </c>
      <c r="P60" s="21">
        <v>0</v>
      </c>
      <c r="Q60" s="21">
        <v>2</v>
      </c>
      <c r="R60" s="25">
        <v>7</v>
      </c>
    </row>
    <row r="61" spans="1:18">
      <c r="A61" s="58"/>
      <c r="B61" s="55"/>
      <c r="C61" s="21" t="s">
        <v>77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5">
        <v>0</v>
      </c>
    </row>
    <row r="62" spans="1:18">
      <c r="A62" s="58"/>
      <c r="B62" s="56" t="s">
        <v>107</v>
      </c>
      <c r="C62" s="21" t="s">
        <v>75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18</v>
      </c>
      <c r="O62" s="21">
        <v>0</v>
      </c>
      <c r="P62" s="21">
        <v>0</v>
      </c>
      <c r="Q62" s="21">
        <v>0</v>
      </c>
      <c r="R62" s="25">
        <v>18</v>
      </c>
    </row>
    <row r="63" spans="1:18">
      <c r="A63" s="58"/>
      <c r="B63" s="54"/>
      <c r="C63" s="21" t="s">
        <v>76</v>
      </c>
      <c r="D63" s="21">
        <v>0</v>
      </c>
      <c r="E63" s="21">
        <v>0</v>
      </c>
      <c r="F63" s="21">
        <v>0</v>
      </c>
      <c r="G63" s="21">
        <v>2</v>
      </c>
      <c r="H63" s="21">
        <v>0</v>
      </c>
      <c r="I63" s="21">
        <v>0</v>
      </c>
      <c r="J63" s="21">
        <v>16</v>
      </c>
      <c r="K63" s="21">
        <v>0</v>
      </c>
      <c r="L63" s="21">
        <v>0</v>
      </c>
      <c r="M63" s="21">
        <v>26</v>
      </c>
      <c r="N63" s="21">
        <v>0</v>
      </c>
      <c r="O63" s="21">
        <v>0</v>
      </c>
      <c r="P63" s="21">
        <v>0</v>
      </c>
      <c r="Q63" s="21">
        <v>0</v>
      </c>
      <c r="R63" s="25">
        <v>44</v>
      </c>
    </row>
    <row r="64" spans="1:18">
      <c r="A64" s="50"/>
      <c r="B64" s="57"/>
      <c r="C64" s="27" t="s">
        <v>77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1</v>
      </c>
      <c r="K64" s="27">
        <v>0</v>
      </c>
      <c r="L64" s="27">
        <v>0</v>
      </c>
      <c r="M64" s="27">
        <v>5</v>
      </c>
      <c r="N64" s="27">
        <v>0</v>
      </c>
      <c r="O64" s="27">
        <v>0</v>
      </c>
      <c r="P64" s="27">
        <v>0</v>
      </c>
      <c r="Q64" s="27">
        <v>0</v>
      </c>
      <c r="R64" s="25">
        <v>6</v>
      </c>
    </row>
    <row r="65" spans="1:18">
      <c r="A65" s="58" t="s">
        <v>77</v>
      </c>
      <c r="B65" s="53" t="s">
        <v>106</v>
      </c>
      <c r="C65" s="35" t="s">
        <v>75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25">
        <v>0</v>
      </c>
    </row>
    <row r="66" spans="1:18">
      <c r="A66" s="58"/>
      <c r="B66" s="54"/>
      <c r="C66" s="21" t="s">
        <v>76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5">
        <v>0</v>
      </c>
    </row>
    <row r="67" spans="1:18">
      <c r="A67" s="58"/>
      <c r="B67" s="55"/>
      <c r="C67" s="21" t="s">
        <v>77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1</v>
      </c>
      <c r="N67" s="21">
        <v>0</v>
      </c>
      <c r="O67" s="21">
        <v>0</v>
      </c>
      <c r="P67" s="21">
        <v>0</v>
      </c>
      <c r="Q67" s="21">
        <v>0</v>
      </c>
      <c r="R67" s="25">
        <v>1</v>
      </c>
    </row>
    <row r="68" spans="1:18">
      <c r="A68" s="60"/>
      <c r="B68" s="56" t="s">
        <v>107</v>
      </c>
      <c r="C68" s="21" t="s">
        <v>75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18</v>
      </c>
      <c r="O68" s="21">
        <v>0</v>
      </c>
      <c r="P68" s="21">
        <v>0</v>
      </c>
      <c r="Q68" s="21">
        <v>0</v>
      </c>
      <c r="R68" s="25">
        <v>18</v>
      </c>
    </row>
    <row r="69" spans="1:18">
      <c r="A69" s="58"/>
      <c r="B69" s="54"/>
      <c r="C69" s="21" t="s">
        <v>76</v>
      </c>
      <c r="D69" s="21">
        <v>0</v>
      </c>
      <c r="E69" s="21">
        <v>0</v>
      </c>
      <c r="F69" s="21">
        <v>0</v>
      </c>
      <c r="G69" s="21">
        <v>2</v>
      </c>
      <c r="H69" s="21">
        <v>0</v>
      </c>
      <c r="I69" s="21">
        <v>0</v>
      </c>
      <c r="J69" s="21">
        <v>7</v>
      </c>
      <c r="K69" s="21">
        <v>0</v>
      </c>
      <c r="L69" s="21">
        <v>0</v>
      </c>
      <c r="M69" s="21">
        <v>33</v>
      </c>
      <c r="N69" s="21">
        <v>0</v>
      </c>
      <c r="O69" s="21">
        <v>0</v>
      </c>
      <c r="P69" s="21">
        <v>0</v>
      </c>
      <c r="Q69" s="21">
        <v>0</v>
      </c>
      <c r="R69" s="25">
        <v>42</v>
      </c>
    </row>
    <row r="70" spans="1:18">
      <c r="A70" s="50"/>
      <c r="B70" s="57"/>
      <c r="C70" s="27" t="s">
        <v>77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2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8">
        <v>2</v>
      </c>
    </row>
    <row r="71" spans="1:18">
      <c r="A71" s="49" t="s">
        <v>78</v>
      </c>
      <c r="B71" s="53" t="s">
        <v>106</v>
      </c>
      <c r="C71" s="22" t="s">
        <v>75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3">
        <v>0</v>
      </c>
    </row>
    <row r="72" spans="1:18">
      <c r="A72" s="58"/>
      <c r="B72" s="54"/>
      <c r="C72" s="21" t="s">
        <v>76</v>
      </c>
      <c r="D72" s="21">
        <v>0</v>
      </c>
      <c r="E72" s="21">
        <v>0</v>
      </c>
      <c r="F72" s="21">
        <v>0</v>
      </c>
      <c r="G72" s="21">
        <v>1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2</v>
      </c>
      <c r="N72" s="21">
        <v>0</v>
      </c>
      <c r="O72" s="21">
        <v>0</v>
      </c>
      <c r="P72" s="21">
        <v>0</v>
      </c>
      <c r="Q72" s="21">
        <v>0</v>
      </c>
      <c r="R72" s="25">
        <v>3</v>
      </c>
    </row>
    <row r="73" spans="1:18">
      <c r="A73" s="58"/>
      <c r="B73" s="55"/>
      <c r="C73" s="21" t="s">
        <v>77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5">
        <v>0</v>
      </c>
    </row>
    <row r="74" spans="1:18">
      <c r="A74" s="58"/>
      <c r="B74" s="56" t="s">
        <v>107</v>
      </c>
      <c r="C74" s="21" t="s">
        <v>75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25</v>
      </c>
      <c r="O74" s="21">
        <v>0</v>
      </c>
      <c r="P74" s="21">
        <v>0</v>
      </c>
      <c r="Q74" s="21">
        <v>0</v>
      </c>
      <c r="R74" s="25">
        <v>25</v>
      </c>
    </row>
    <row r="75" spans="1:18">
      <c r="A75" s="58"/>
      <c r="B75" s="54"/>
      <c r="C75" s="21" t="s">
        <v>76</v>
      </c>
      <c r="D75" s="21">
        <v>0</v>
      </c>
      <c r="E75" s="21">
        <v>0</v>
      </c>
      <c r="F75" s="21">
        <v>0</v>
      </c>
      <c r="G75" s="21">
        <v>1</v>
      </c>
      <c r="H75" s="21">
        <v>1</v>
      </c>
      <c r="I75" s="21">
        <v>0</v>
      </c>
      <c r="J75" s="21">
        <v>6</v>
      </c>
      <c r="K75" s="21">
        <v>0</v>
      </c>
      <c r="L75" s="21">
        <v>0</v>
      </c>
      <c r="M75" s="21">
        <v>39</v>
      </c>
      <c r="N75" s="21">
        <v>0</v>
      </c>
      <c r="O75" s="21">
        <v>0</v>
      </c>
      <c r="P75" s="21">
        <v>0</v>
      </c>
      <c r="Q75" s="21">
        <v>0</v>
      </c>
      <c r="R75" s="25">
        <v>47</v>
      </c>
    </row>
    <row r="76" spans="1:18">
      <c r="A76" s="50"/>
      <c r="B76" s="57"/>
      <c r="C76" s="27" t="s">
        <v>77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2</v>
      </c>
      <c r="N76" s="27">
        <v>0</v>
      </c>
      <c r="O76" s="27">
        <v>0</v>
      </c>
      <c r="P76" s="27">
        <v>0</v>
      </c>
      <c r="Q76" s="27">
        <v>0</v>
      </c>
      <c r="R76" s="28">
        <v>2</v>
      </c>
    </row>
    <row r="77" spans="1:18">
      <c r="A77" s="49" t="s">
        <v>79</v>
      </c>
      <c r="B77" s="53" t="s">
        <v>106</v>
      </c>
      <c r="C77" s="22" t="s">
        <v>75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3">
        <v>0</v>
      </c>
    </row>
    <row r="78" spans="1:18">
      <c r="A78" s="58"/>
      <c r="B78" s="54"/>
      <c r="C78" s="21" t="s">
        <v>76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5">
        <v>0</v>
      </c>
    </row>
    <row r="79" spans="1:18">
      <c r="A79" s="58"/>
      <c r="B79" s="55"/>
      <c r="C79" s="21" t="s">
        <v>77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5">
        <v>0</v>
      </c>
    </row>
    <row r="80" spans="1:18">
      <c r="A80" s="58"/>
      <c r="B80" s="56" t="s">
        <v>107</v>
      </c>
      <c r="C80" s="21" t="s">
        <v>75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1</v>
      </c>
      <c r="O80" s="21">
        <v>0</v>
      </c>
      <c r="P80" s="21">
        <v>0</v>
      </c>
      <c r="Q80" s="21">
        <v>0</v>
      </c>
      <c r="R80" s="25">
        <v>1</v>
      </c>
    </row>
    <row r="81" spans="1:18">
      <c r="A81" s="58"/>
      <c r="B81" s="54"/>
      <c r="C81" s="21" t="s">
        <v>76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5">
        <v>0</v>
      </c>
    </row>
    <row r="82" spans="1:18">
      <c r="A82" s="50"/>
      <c r="B82" s="57"/>
      <c r="C82" s="27" t="s">
        <v>77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8">
        <v>0</v>
      </c>
    </row>
    <row r="83" spans="1:18">
      <c r="A83" s="49" t="s">
        <v>101</v>
      </c>
      <c r="B83" s="53" t="s">
        <v>106</v>
      </c>
      <c r="C83" s="59" t="s">
        <v>32</v>
      </c>
      <c r="D83" s="22">
        <v>0</v>
      </c>
      <c r="E83" s="22">
        <v>0</v>
      </c>
      <c r="F83" s="22">
        <v>0</v>
      </c>
      <c r="G83" s="22">
        <v>18</v>
      </c>
      <c r="H83" s="22">
        <v>3</v>
      </c>
      <c r="I83" s="22">
        <v>0</v>
      </c>
      <c r="J83" s="22">
        <v>102</v>
      </c>
      <c r="K83" s="22">
        <v>0</v>
      </c>
      <c r="L83" s="22">
        <v>3</v>
      </c>
      <c r="M83" s="22">
        <v>213</v>
      </c>
      <c r="N83" s="22">
        <v>99</v>
      </c>
      <c r="O83" s="22">
        <v>0</v>
      </c>
      <c r="P83" s="22">
        <v>0</v>
      </c>
      <c r="Q83" s="22">
        <v>4</v>
      </c>
      <c r="R83" s="23">
        <v>442</v>
      </c>
    </row>
    <row r="84" spans="1:18">
      <c r="A84" s="45"/>
      <c r="B84" s="47"/>
      <c r="C84" s="21" t="s">
        <v>33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5"/>
    </row>
    <row r="85" spans="1:18">
      <c r="A85" s="45"/>
      <c r="B85" s="35"/>
      <c r="C85" s="21" t="s">
        <v>34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5"/>
    </row>
    <row r="86" spans="1:18">
      <c r="A86" s="45"/>
      <c r="B86" s="48" t="s">
        <v>107</v>
      </c>
      <c r="C86" s="21" t="s">
        <v>35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5"/>
    </row>
    <row r="87" spans="1:18">
      <c r="A87" s="45"/>
      <c r="B87" s="47"/>
      <c r="C87" s="21" t="s">
        <v>36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5"/>
    </row>
    <row r="88" spans="1:18">
      <c r="A88" s="43"/>
      <c r="B88" s="41"/>
      <c r="C88" s="27" t="s">
        <v>37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8"/>
    </row>
    <row r="89" spans="1:18">
      <c r="A89" s="44" t="s">
        <v>44</v>
      </c>
      <c r="B89" s="46" t="s">
        <v>106</v>
      </c>
      <c r="C89" s="22" t="s">
        <v>38</v>
      </c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3"/>
    </row>
    <row r="90" spans="1:18">
      <c r="A90" s="45"/>
      <c r="B90" s="47"/>
      <c r="C90" s="21" t="s">
        <v>39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5"/>
    </row>
    <row r="91" spans="1:18">
      <c r="A91" s="45"/>
      <c r="B91" s="35"/>
      <c r="C91" s="21" t="s">
        <v>40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5"/>
    </row>
    <row r="92" spans="1:18">
      <c r="A92" s="45"/>
      <c r="B92" s="48" t="s">
        <v>107</v>
      </c>
      <c r="C92" s="21" t="s">
        <v>41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5"/>
    </row>
    <row r="93" spans="1:18">
      <c r="A93" s="45"/>
      <c r="B93" s="47"/>
      <c r="C93" s="21" t="s">
        <v>42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5"/>
    </row>
    <row r="94" spans="1:18">
      <c r="A94" s="43"/>
      <c r="B94" s="41"/>
      <c r="C94" s="27" t="s">
        <v>43</v>
      </c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8"/>
    </row>
    <row r="95" spans="1:18">
      <c r="A95" s="44" t="s">
        <v>51</v>
      </c>
      <c r="B95" s="46" t="s">
        <v>106</v>
      </c>
      <c r="C95" s="22" t="s">
        <v>45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3"/>
    </row>
    <row r="96" spans="1:18">
      <c r="A96" s="45"/>
      <c r="B96" s="47"/>
      <c r="C96" s="21" t="s">
        <v>46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5"/>
    </row>
    <row r="97" spans="1:18">
      <c r="A97" s="45"/>
      <c r="B97" s="35"/>
      <c r="C97" s="21" t="s">
        <v>47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5"/>
    </row>
    <row r="98" spans="1:18">
      <c r="A98" s="45"/>
      <c r="B98" s="48" t="s">
        <v>107</v>
      </c>
      <c r="C98" s="21" t="s">
        <v>48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5"/>
    </row>
    <row r="99" spans="1:18">
      <c r="A99" s="45"/>
      <c r="B99" s="47"/>
      <c r="C99" s="21" t="s">
        <v>49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5"/>
    </row>
    <row r="100" spans="1:18">
      <c r="A100" s="43"/>
      <c r="B100" s="41"/>
      <c r="C100" s="27" t="s">
        <v>50</v>
      </c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8"/>
    </row>
    <row r="101" spans="1:18">
      <c r="A101" s="44" t="s">
        <v>58</v>
      </c>
      <c r="B101" s="46" t="s">
        <v>106</v>
      </c>
      <c r="C101" s="22" t="s">
        <v>52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3"/>
    </row>
    <row r="102" spans="1:18">
      <c r="A102" s="45"/>
      <c r="B102" s="47"/>
      <c r="C102" s="21" t="s">
        <v>53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5"/>
    </row>
    <row r="103" spans="1:18">
      <c r="A103" s="45"/>
      <c r="B103" s="35"/>
      <c r="C103" s="21" t="s">
        <v>54</v>
      </c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5"/>
    </row>
    <row r="104" spans="1:18">
      <c r="A104" s="45"/>
      <c r="B104" s="48" t="s">
        <v>107</v>
      </c>
      <c r="C104" s="21" t="s">
        <v>55</v>
      </c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5"/>
    </row>
    <row r="105" spans="1:18">
      <c r="A105" s="45"/>
      <c r="B105" s="47"/>
      <c r="C105" s="21" t="s">
        <v>56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5"/>
    </row>
    <row r="106" spans="1:18">
      <c r="A106" s="43"/>
      <c r="B106" s="41"/>
      <c r="C106" s="27" t="s">
        <v>57</v>
      </c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8"/>
    </row>
    <row r="107" spans="1:18">
      <c r="A107" s="44" t="s">
        <v>65</v>
      </c>
      <c r="B107" s="46" t="s">
        <v>106</v>
      </c>
      <c r="C107" s="22" t="s">
        <v>59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3"/>
    </row>
    <row r="108" spans="1:18">
      <c r="A108" s="45"/>
      <c r="B108" s="47"/>
      <c r="C108" s="21" t="s">
        <v>60</v>
      </c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5"/>
    </row>
    <row r="109" spans="1:18">
      <c r="A109" s="45"/>
      <c r="B109" s="35"/>
      <c r="C109" s="21" t="s">
        <v>61</v>
      </c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5"/>
    </row>
    <row r="110" spans="1:18">
      <c r="A110" s="45"/>
      <c r="B110" s="48" t="s">
        <v>107</v>
      </c>
      <c r="C110" s="21" t="s">
        <v>62</v>
      </c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5"/>
    </row>
    <row r="111" spans="1:18">
      <c r="A111" s="45"/>
      <c r="B111" s="47"/>
      <c r="C111" s="21" t="s">
        <v>63</v>
      </c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5"/>
    </row>
    <row r="112" spans="1:18">
      <c r="A112" s="43"/>
      <c r="B112" s="41"/>
      <c r="C112" s="27" t="s">
        <v>64</v>
      </c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8"/>
    </row>
    <row r="113" spans="1:18">
      <c r="A113" s="44" t="s">
        <v>72</v>
      </c>
      <c r="B113" s="46" t="s">
        <v>106</v>
      </c>
      <c r="C113" s="22" t="s">
        <v>66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3"/>
    </row>
    <row r="114" spans="1:18">
      <c r="A114" s="45"/>
      <c r="B114" s="47"/>
      <c r="C114" s="21" t="s">
        <v>67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5"/>
    </row>
    <row r="115" spans="1:18">
      <c r="A115" s="45"/>
      <c r="B115" s="35"/>
      <c r="C115" s="21" t="s">
        <v>68</v>
      </c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5"/>
    </row>
    <row r="116" spans="1:18">
      <c r="A116" s="45"/>
      <c r="B116" s="48" t="s">
        <v>107</v>
      </c>
      <c r="C116" s="21" t="s">
        <v>69</v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5"/>
    </row>
    <row r="117" spans="1:18">
      <c r="A117" s="45"/>
      <c r="B117" s="47"/>
      <c r="C117" s="21" t="s">
        <v>70</v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5"/>
    </row>
    <row r="118" spans="1:18">
      <c r="A118" s="43"/>
      <c r="B118" s="41"/>
      <c r="C118" s="27" t="s">
        <v>71</v>
      </c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8"/>
    </row>
    <row r="119" spans="1:18">
      <c r="A119" s="40" t="s">
        <v>73</v>
      </c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2"/>
    </row>
    <row r="121" spans="1:18">
      <c r="A121" t="s">
        <v>105</v>
      </c>
    </row>
    <row r="122" spans="1:18">
      <c r="A122" s="37"/>
      <c r="B122" s="38" t="s">
        <v>87</v>
      </c>
      <c r="C122" s="38" t="s">
        <v>88</v>
      </c>
      <c r="D122" s="38" t="s">
        <v>89</v>
      </c>
      <c r="E122" s="38" t="s">
        <v>90</v>
      </c>
      <c r="F122" s="38" t="s">
        <v>91</v>
      </c>
      <c r="G122" s="38" t="s">
        <v>92</v>
      </c>
      <c r="H122" s="38" t="s">
        <v>93</v>
      </c>
      <c r="I122" s="38" t="s">
        <v>94</v>
      </c>
      <c r="J122" s="38" t="s">
        <v>95</v>
      </c>
      <c r="K122" s="38" t="s">
        <v>96</v>
      </c>
      <c r="L122" s="38" t="s">
        <v>97</v>
      </c>
      <c r="M122" s="38" t="s">
        <v>98</v>
      </c>
      <c r="N122" s="38" t="s">
        <v>99</v>
      </c>
      <c r="O122" s="38" t="s">
        <v>100</v>
      </c>
      <c r="P122" s="39" t="s">
        <v>101</v>
      </c>
    </row>
    <row r="123" spans="1:18">
      <c r="A123" s="34" t="s">
        <v>74</v>
      </c>
      <c r="B123" s="35">
        <v>0</v>
      </c>
      <c r="C123" s="35">
        <v>0</v>
      </c>
      <c r="D123" s="35">
        <v>0</v>
      </c>
      <c r="E123" s="35">
        <v>5</v>
      </c>
      <c r="F123" s="35">
        <v>2</v>
      </c>
      <c r="G123" s="35">
        <v>0</v>
      </c>
      <c r="H123" s="35">
        <v>35</v>
      </c>
      <c r="I123" s="35">
        <v>0</v>
      </c>
      <c r="J123" s="35">
        <v>1</v>
      </c>
      <c r="K123" s="35">
        <v>57</v>
      </c>
      <c r="L123" s="35">
        <v>16</v>
      </c>
      <c r="M123" s="35">
        <v>0</v>
      </c>
      <c r="N123" s="35">
        <v>0</v>
      </c>
      <c r="O123" s="35">
        <v>0</v>
      </c>
      <c r="P123" s="36">
        <v>116</v>
      </c>
    </row>
    <row r="124" spans="1:18">
      <c r="A124" s="24" t="s">
        <v>75</v>
      </c>
      <c r="B124" s="21">
        <v>0</v>
      </c>
      <c r="C124" s="21">
        <v>0</v>
      </c>
      <c r="D124" s="21">
        <v>0</v>
      </c>
      <c r="E124" s="21">
        <v>3</v>
      </c>
      <c r="F124" s="21">
        <v>0</v>
      </c>
      <c r="G124" s="21">
        <v>0</v>
      </c>
      <c r="H124" s="21">
        <v>33</v>
      </c>
      <c r="I124" s="21">
        <v>0</v>
      </c>
      <c r="J124" s="21">
        <v>0</v>
      </c>
      <c r="K124" s="21">
        <v>36</v>
      </c>
      <c r="L124" s="21">
        <v>21</v>
      </c>
      <c r="M124" s="21">
        <v>0</v>
      </c>
      <c r="N124" s="21">
        <v>0</v>
      </c>
      <c r="O124" s="21">
        <v>0</v>
      </c>
      <c r="P124" s="25">
        <v>93</v>
      </c>
    </row>
    <row r="125" spans="1:18">
      <c r="A125" s="24" t="s">
        <v>76</v>
      </c>
      <c r="B125" s="21">
        <v>0</v>
      </c>
      <c r="C125" s="21">
        <v>0</v>
      </c>
      <c r="D125" s="21">
        <v>0</v>
      </c>
      <c r="E125" s="21">
        <v>2</v>
      </c>
      <c r="F125" s="21">
        <v>0</v>
      </c>
      <c r="G125" s="21">
        <v>0</v>
      </c>
      <c r="H125" s="21">
        <v>17</v>
      </c>
      <c r="I125" s="21">
        <v>0</v>
      </c>
      <c r="J125" s="21">
        <v>0</v>
      </c>
      <c r="K125" s="21">
        <v>31</v>
      </c>
      <c r="L125" s="21">
        <v>18</v>
      </c>
      <c r="M125" s="21">
        <v>0</v>
      </c>
      <c r="N125" s="21">
        <v>0</v>
      </c>
      <c r="O125" s="21">
        <v>0</v>
      </c>
      <c r="P125" s="25">
        <v>68</v>
      </c>
    </row>
    <row r="126" spans="1:18">
      <c r="A126" s="24" t="s">
        <v>77</v>
      </c>
      <c r="B126" s="21">
        <v>0</v>
      </c>
      <c r="C126" s="21">
        <v>0</v>
      </c>
      <c r="D126" s="21">
        <v>0</v>
      </c>
      <c r="E126" s="21">
        <v>2</v>
      </c>
      <c r="F126" s="21">
        <v>0</v>
      </c>
      <c r="G126" s="21">
        <v>0</v>
      </c>
      <c r="H126" s="21">
        <v>10</v>
      </c>
      <c r="I126" s="21">
        <v>0</v>
      </c>
      <c r="J126" s="21">
        <v>0</v>
      </c>
      <c r="K126" s="21">
        <v>33</v>
      </c>
      <c r="L126" s="21">
        <v>18</v>
      </c>
      <c r="M126" s="21">
        <v>0</v>
      </c>
      <c r="N126" s="21">
        <v>0</v>
      </c>
      <c r="O126" s="21">
        <v>0</v>
      </c>
      <c r="P126" s="25">
        <v>63</v>
      </c>
    </row>
    <row r="127" spans="1:18">
      <c r="A127" s="24" t="s">
        <v>78</v>
      </c>
      <c r="B127" s="21">
        <v>0</v>
      </c>
      <c r="C127" s="21">
        <v>0</v>
      </c>
      <c r="D127" s="21">
        <v>0</v>
      </c>
      <c r="E127" s="21">
        <v>1</v>
      </c>
      <c r="F127" s="21">
        <v>1</v>
      </c>
      <c r="G127" s="21">
        <v>0</v>
      </c>
      <c r="H127" s="21">
        <v>6</v>
      </c>
      <c r="I127" s="21">
        <v>0</v>
      </c>
      <c r="J127" s="21">
        <v>0</v>
      </c>
      <c r="K127" s="21">
        <v>41</v>
      </c>
      <c r="L127" s="21">
        <v>25</v>
      </c>
      <c r="M127" s="21">
        <v>0</v>
      </c>
      <c r="N127" s="21">
        <v>0</v>
      </c>
      <c r="O127" s="21">
        <v>0</v>
      </c>
      <c r="P127" s="25">
        <v>74</v>
      </c>
    </row>
    <row r="128" spans="1:18">
      <c r="A128" s="24" t="s">
        <v>79</v>
      </c>
      <c r="B128" s="21">
        <v>0</v>
      </c>
      <c r="C128" s="21">
        <v>0</v>
      </c>
      <c r="D128" s="21">
        <v>0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1</v>
      </c>
      <c r="M128" s="21">
        <v>0</v>
      </c>
      <c r="N128" s="21">
        <v>0</v>
      </c>
      <c r="O128" s="21">
        <v>0</v>
      </c>
      <c r="P128" s="25">
        <v>1</v>
      </c>
    </row>
    <row r="129" spans="1:16">
      <c r="A129" s="24" t="s">
        <v>101</v>
      </c>
      <c r="B129" s="21">
        <v>0</v>
      </c>
      <c r="C129" s="21">
        <v>0</v>
      </c>
      <c r="D129" s="21">
        <v>0</v>
      </c>
      <c r="E129" s="21">
        <v>13</v>
      </c>
      <c r="F129" s="21">
        <v>3</v>
      </c>
      <c r="G129" s="21">
        <v>0</v>
      </c>
      <c r="H129" s="21">
        <v>101</v>
      </c>
      <c r="I129" s="21">
        <v>0</v>
      </c>
      <c r="J129" s="21">
        <v>1</v>
      </c>
      <c r="K129" s="21">
        <v>198</v>
      </c>
      <c r="L129" s="21">
        <v>99</v>
      </c>
      <c r="M129" s="21">
        <v>0</v>
      </c>
      <c r="N129" s="21">
        <v>0</v>
      </c>
      <c r="O129" s="21">
        <v>0</v>
      </c>
      <c r="P129" s="25">
        <v>415</v>
      </c>
    </row>
    <row r="130" spans="1:16">
      <c r="A130" s="24" t="s">
        <v>81</v>
      </c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5"/>
    </row>
    <row r="131" spans="1:16">
      <c r="A131" s="24" t="s">
        <v>82</v>
      </c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5"/>
    </row>
    <row r="132" spans="1:16">
      <c r="A132" s="24" t="s">
        <v>83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5"/>
    </row>
    <row r="133" spans="1:16">
      <c r="A133" s="24" t="s">
        <v>84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5"/>
    </row>
    <row r="134" spans="1:16">
      <c r="A134" s="26" t="s">
        <v>85</v>
      </c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8"/>
    </row>
    <row r="135" spans="1:16">
      <c r="A135" s="40" t="s">
        <v>86</v>
      </c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2"/>
    </row>
  </sheetData>
  <mergeCells count="32">
    <mergeCell ref="B77:B79"/>
    <mergeCell ref="B80:B82"/>
    <mergeCell ref="A77:A82"/>
    <mergeCell ref="A83:C83"/>
    <mergeCell ref="B65:B67"/>
    <mergeCell ref="B68:B70"/>
    <mergeCell ref="A65:A70"/>
    <mergeCell ref="B71:B73"/>
    <mergeCell ref="B74:B76"/>
    <mergeCell ref="A71:A76"/>
    <mergeCell ref="B53:B55"/>
    <mergeCell ref="B56:B58"/>
    <mergeCell ref="A53:A58"/>
    <mergeCell ref="B59:B61"/>
    <mergeCell ref="B62:B64"/>
    <mergeCell ref="A59:A64"/>
    <mergeCell ref="A23:A24"/>
    <mergeCell ref="A25:A26"/>
    <mergeCell ref="A27:B27"/>
    <mergeCell ref="B47:B49"/>
    <mergeCell ref="B50:B52"/>
    <mergeCell ref="A47:A52"/>
    <mergeCell ref="A13:A14"/>
    <mergeCell ref="A15:A16"/>
    <mergeCell ref="A17:A18"/>
    <mergeCell ref="A19:A20"/>
    <mergeCell ref="A21:A22"/>
    <mergeCell ref="A3:A4"/>
    <mergeCell ref="A5:A6"/>
    <mergeCell ref="A7:A8"/>
    <mergeCell ref="A9:A10"/>
    <mergeCell ref="A11:A12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41C65-F670-4A6E-B062-A6DBF3216190}">
  <dimension ref="A1:V66"/>
  <sheetViews>
    <sheetView view="pageBreakPreview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9</v>
      </c>
      <c r="E3" s="20" t="s">
        <v>31</v>
      </c>
      <c r="S3" s="101" t="s">
        <v>22</v>
      </c>
      <c r="T3" s="101"/>
      <c r="U3" s="101"/>
      <c r="V3" s="101"/>
    </row>
    <row r="4" spans="1:22" ht="26.25" customHeight="1">
      <c r="A4" s="64" t="s">
        <v>30</v>
      </c>
      <c r="B4" s="65"/>
      <c r="C4" s="65"/>
      <c r="D4" s="65"/>
      <c r="E4" s="66"/>
      <c r="F4" s="92" t="s">
        <v>1</v>
      </c>
      <c r="G4" s="73" t="s">
        <v>23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  <c r="U4" s="102" t="s">
        <v>17</v>
      </c>
      <c r="V4" s="103"/>
    </row>
    <row r="5" spans="1:22" ht="26.25" customHeight="1">
      <c r="A5" s="67"/>
      <c r="B5" s="68"/>
      <c r="C5" s="68"/>
      <c r="D5" s="68"/>
      <c r="E5" s="69"/>
      <c r="F5" s="93"/>
      <c r="G5" s="87" t="s">
        <v>3</v>
      </c>
      <c r="H5" s="87" t="s">
        <v>2</v>
      </c>
      <c r="I5" s="87" t="s">
        <v>4</v>
      </c>
      <c r="J5" s="87" t="s">
        <v>5</v>
      </c>
      <c r="K5" s="87" t="s">
        <v>6</v>
      </c>
      <c r="L5" s="87" t="s">
        <v>7</v>
      </c>
      <c r="M5" s="87" t="s">
        <v>8</v>
      </c>
      <c r="N5" s="87" t="s">
        <v>9</v>
      </c>
      <c r="O5" s="87" t="s">
        <v>10</v>
      </c>
      <c r="P5" s="87" t="s">
        <v>11</v>
      </c>
      <c r="Q5" s="89" t="s">
        <v>12</v>
      </c>
      <c r="R5" s="90"/>
      <c r="S5" s="90"/>
      <c r="T5" s="91"/>
      <c r="U5" s="104"/>
      <c r="V5" s="105"/>
    </row>
    <row r="6" spans="1:22" ht="110.25" customHeight="1" thickBot="1">
      <c r="A6" s="70"/>
      <c r="B6" s="71"/>
      <c r="C6" s="71"/>
      <c r="D6" s="71"/>
      <c r="E6" s="72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19" t="s">
        <v>13</v>
      </c>
      <c r="R6" s="19" t="s">
        <v>14</v>
      </c>
      <c r="S6" s="19" t="s">
        <v>15</v>
      </c>
      <c r="T6" s="19" t="s">
        <v>16</v>
      </c>
      <c r="U6" s="106"/>
      <c r="V6" s="105"/>
    </row>
    <row r="7" spans="1:22" ht="36" customHeight="1">
      <c r="A7" s="82" t="s">
        <v>18</v>
      </c>
      <c r="B7" s="76" t="s">
        <v>24</v>
      </c>
      <c r="C7" s="77"/>
      <c r="D7" s="77"/>
      <c r="E7" s="78"/>
      <c r="F7" s="2">
        <f t="shared" ref="F7:F14" si="0">SUM(G7:T7)</f>
        <v>0</v>
      </c>
      <c r="G7" s="29">
        <f>SUM(データベース!D95:D100)</f>
        <v>0</v>
      </c>
      <c r="H7" s="29">
        <f>SUM(データベース!E95:E100)</f>
        <v>0</v>
      </c>
      <c r="I7" s="29">
        <f>SUM(データベース!F95:F100)</f>
        <v>0</v>
      </c>
      <c r="J7" s="29">
        <f>SUM(データベース!G95:G100)</f>
        <v>0</v>
      </c>
      <c r="K7" s="29">
        <f>SUM(データベース!H95:H100)</f>
        <v>0</v>
      </c>
      <c r="L7" s="29">
        <f>SUM(データベース!I95:I100)</f>
        <v>0</v>
      </c>
      <c r="M7" s="29">
        <f>SUM(データベース!J95:J100)</f>
        <v>0</v>
      </c>
      <c r="N7" s="29">
        <f>SUM(データベース!K95:K100)</f>
        <v>0</v>
      </c>
      <c r="O7" s="29">
        <f>SUM(データベース!L95:L100)</f>
        <v>0</v>
      </c>
      <c r="P7" s="29">
        <f>SUM(データベース!M95:M100)</f>
        <v>0</v>
      </c>
      <c r="Q7" s="29">
        <f>SUM(データベース!N95:N100)</f>
        <v>0</v>
      </c>
      <c r="R7" s="29">
        <f>SUM(データベース!O95:O100)</f>
        <v>0</v>
      </c>
      <c r="S7" s="29">
        <f>SUM(データベース!P95:P100)</f>
        <v>0</v>
      </c>
      <c r="T7" s="29">
        <f>SUM(データベース!Q95:Q100)</f>
        <v>0</v>
      </c>
      <c r="U7" s="7" t="s">
        <v>20</v>
      </c>
      <c r="V7" s="13">
        <f>F7-'８月'!F7</f>
        <v>0</v>
      </c>
    </row>
    <row r="8" spans="1:22" ht="36" customHeight="1">
      <c r="A8" s="83"/>
      <c r="B8" s="79" t="s">
        <v>25</v>
      </c>
      <c r="C8" s="80"/>
      <c r="D8" s="80"/>
      <c r="E8" s="81"/>
      <c r="F8" s="2">
        <f t="shared" si="0"/>
        <v>0</v>
      </c>
      <c r="G8" s="30">
        <f>データベース!B131</f>
        <v>0</v>
      </c>
      <c r="H8" s="30">
        <f>データベース!C131</f>
        <v>0</v>
      </c>
      <c r="I8" s="30">
        <f>データベース!D131</f>
        <v>0</v>
      </c>
      <c r="J8" s="30">
        <f>データベース!E131</f>
        <v>0</v>
      </c>
      <c r="K8" s="30">
        <f>データベース!F131</f>
        <v>0</v>
      </c>
      <c r="L8" s="30">
        <f>データベース!G131</f>
        <v>0</v>
      </c>
      <c r="M8" s="30">
        <f>データベース!H131</f>
        <v>0</v>
      </c>
      <c r="N8" s="30">
        <f>データベース!I131</f>
        <v>0</v>
      </c>
      <c r="O8" s="30">
        <f>データベース!J131</f>
        <v>0</v>
      </c>
      <c r="P8" s="30">
        <f>データベース!K131</f>
        <v>0</v>
      </c>
      <c r="Q8" s="30">
        <f>データベース!L131</f>
        <v>0</v>
      </c>
      <c r="R8" s="30">
        <f>データベース!M131</f>
        <v>0</v>
      </c>
      <c r="S8" s="30">
        <f>データベース!N131</f>
        <v>0</v>
      </c>
      <c r="T8" s="30">
        <f>データベース!O131</f>
        <v>0</v>
      </c>
      <c r="U8" s="8" t="s">
        <v>20</v>
      </c>
      <c r="V8" s="15">
        <f>F8-'８月'!F8</f>
        <v>0</v>
      </c>
    </row>
    <row r="9" spans="1:22" ht="36" customHeight="1">
      <c r="A9" s="83"/>
      <c r="B9" s="79" t="s">
        <v>26</v>
      </c>
      <c r="C9" s="80"/>
      <c r="D9" s="80"/>
      <c r="E9" s="81"/>
      <c r="F9" s="2">
        <f t="shared" si="0"/>
        <v>0</v>
      </c>
      <c r="G9" s="30">
        <f>SUM(データベース!D$95:D$97)</f>
        <v>0</v>
      </c>
      <c r="H9" s="30">
        <f>SUM(データベース!E$95:E$97)</f>
        <v>0</v>
      </c>
      <c r="I9" s="30">
        <f>SUM(データベース!F$95:F$97)</f>
        <v>0</v>
      </c>
      <c r="J9" s="30">
        <f>SUM(データベース!G$95:G$97)</f>
        <v>0</v>
      </c>
      <c r="K9" s="30">
        <f>SUM(データベース!H$95:H$97)</f>
        <v>0</v>
      </c>
      <c r="L9" s="30">
        <f>SUM(データベース!I$95:I$97)</f>
        <v>0</v>
      </c>
      <c r="M9" s="30">
        <f>SUM(データベース!J$95:J$97)</f>
        <v>0</v>
      </c>
      <c r="N9" s="30">
        <f>SUM(データベース!K$95:K$97)</f>
        <v>0</v>
      </c>
      <c r="O9" s="30">
        <f>SUM(データベース!L$95:L$97)</f>
        <v>0</v>
      </c>
      <c r="P9" s="30">
        <f>SUM(データベース!M$95:M$97)</f>
        <v>0</v>
      </c>
      <c r="Q9" s="30">
        <f>SUM(データベース!N$95:N$97)</f>
        <v>0</v>
      </c>
      <c r="R9" s="30">
        <f>SUM(データベース!O$95:O$97)</f>
        <v>0</v>
      </c>
      <c r="S9" s="30">
        <f>SUM(データベース!P$95:P$97)</f>
        <v>0</v>
      </c>
      <c r="T9" s="30">
        <f>SUM(データベース!Q$95:Q$97)</f>
        <v>0</v>
      </c>
      <c r="U9" s="8"/>
      <c r="V9" s="4"/>
    </row>
    <row r="10" spans="1:22" ht="36" customHeight="1" thickBot="1">
      <c r="A10" s="84"/>
      <c r="B10" s="95" t="s">
        <v>27</v>
      </c>
      <c r="C10" s="96"/>
      <c r="D10" s="96"/>
      <c r="E10" s="97"/>
      <c r="F10" s="3">
        <f t="shared" si="0"/>
        <v>0</v>
      </c>
      <c r="G10" s="31">
        <f>(データベース!D95*2)+(データベース!D96*3)+(データベース!D97*4)+(データベース!D98*2)+(データベース!D99*3)+(データベース!D100*4)</f>
        <v>0</v>
      </c>
      <c r="H10" s="31">
        <f>(データベース!E95*2)+(データベース!E96*3)+(データベース!E97*4)+(データベース!E98*2)+(データベース!E99*3)+(データベース!E100*4)</f>
        <v>0</v>
      </c>
      <c r="I10" s="31">
        <f>(データベース!F95*2)+(データベース!F96*3)+(データベース!F97*4)+(データベース!F98*2)+(データベース!F99*3)+(データベース!F100*4)</f>
        <v>0</v>
      </c>
      <c r="J10" s="31">
        <f>(データベース!G95*2)+(データベース!G96*3)+(データベース!G97*4)+(データベース!G98*2)+(データベース!G99*3)+(データベース!G100*4)</f>
        <v>0</v>
      </c>
      <c r="K10" s="31">
        <f>(データベース!H95*2)+(データベース!H96*3)+(データベース!H97*4)+(データベース!H98*2)+(データベース!H99*3)+(データベース!H100*4)</f>
        <v>0</v>
      </c>
      <c r="L10" s="31">
        <f>(データベース!I95*2)+(データベース!I96*3)+(データベース!I97*4)+(データベース!I98*2)+(データベース!I99*3)+(データベース!I100*4)</f>
        <v>0</v>
      </c>
      <c r="M10" s="31">
        <f>(データベース!J95*2)+(データベース!J96*3)+(データベース!J97*4)+(データベース!J98*2)+(データベース!J99*3)+(データベース!J100*4)</f>
        <v>0</v>
      </c>
      <c r="N10" s="31">
        <f>(データベース!K95*2)+(データベース!K96*3)+(データベース!K97*4)+(データベース!K98*2)+(データベース!K99*3)+(データベース!K100*4)</f>
        <v>0</v>
      </c>
      <c r="O10" s="31">
        <f>(データベース!L95*2)+(データベース!L96*3)+(データベース!L97*4)+(データベース!L98*2)+(データベース!L99*3)+(データベース!L100*4)</f>
        <v>0</v>
      </c>
      <c r="P10" s="31">
        <f>(データベース!M95*2)+(データベース!M96*3)+(データベース!M97*4)+(データベース!M98*2)+(データベース!M99*3)+(データベース!M100*4)</f>
        <v>0</v>
      </c>
      <c r="Q10" s="31">
        <f>(データベース!N95*2)+(データベース!N96*3)+(データベース!N97*4)+(データベース!N98*2)+(データベース!N99*3)+(データベース!N100*4)</f>
        <v>0</v>
      </c>
      <c r="R10" s="31">
        <f>(データベース!O95*2)+(データベース!O96*3)+(データベース!O97*4)+(データベース!O98*2)+(データベース!O99*3)+(データベース!O100*4)</f>
        <v>0</v>
      </c>
      <c r="S10" s="31">
        <f>(データベース!P95*2)+(データベース!P96*3)+(データベース!P97*4)+(データベース!P98*2)+(データベース!P99*3)+(データベース!P100*4)</f>
        <v>0</v>
      </c>
      <c r="T10" s="31">
        <f>(データベース!Q95*2)+(データベース!Q96*3)+(データベース!Q97*4)+(データベース!Q98*2)+(データベース!Q99*3)+(データベース!Q100*4)</f>
        <v>0</v>
      </c>
      <c r="U10" s="9"/>
      <c r="V10" s="5"/>
    </row>
    <row r="11" spans="1:22" ht="36" customHeight="1" thickTop="1">
      <c r="A11" s="85" t="s">
        <v>19</v>
      </c>
      <c r="B11" s="98" t="s">
        <v>24</v>
      </c>
      <c r="C11" s="99"/>
      <c r="D11" s="99"/>
      <c r="E11" s="100"/>
      <c r="F11" s="2">
        <f t="shared" si="0"/>
        <v>884</v>
      </c>
      <c r="G11" s="29">
        <f>'８月'!G11+'９月'!G7</f>
        <v>0</v>
      </c>
      <c r="H11" s="29">
        <f>'８月'!H11+'９月'!H7</f>
        <v>0</v>
      </c>
      <c r="I11" s="29">
        <f>'８月'!I11+'９月'!I7</f>
        <v>0</v>
      </c>
      <c r="J11" s="29">
        <f>'８月'!J11+'９月'!J7</f>
        <v>36</v>
      </c>
      <c r="K11" s="29">
        <f>'８月'!K11+'９月'!K7</f>
        <v>6</v>
      </c>
      <c r="L11" s="29">
        <f>'８月'!L11+'９月'!L7</f>
        <v>0</v>
      </c>
      <c r="M11" s="29">
        <f>'８月'!M11+'９月'!M7</f>
        <v>204</v>
      </c>
      <c r="N11" s="29">
        <f>'８月'!N11+'９月'!N7</f>
        <v>0</v>
      </c>
      <c r="O11" s="29">
        <f>'８月'!O11+'９月'!O7</f>
        <v>6</v>
      </c>
      <c r="P11" s="29">
        <f>'８月'!P11+'９月'!P7</f>
        <v>426</v>
      </c>
      <c r="Q11" s="29">
        <f>'８月'!Q11+'９月'!Q7</f>
        <v>198</v>
      </c>
      <c r="R11" s="29">
        <f>'８月'!R11+'９月'!R7</f>
        <v>0</v>
      </c>
      <c r="S11" s="29">
        <f>'８月'!S11+'９月'!S7</f>
        <v>0</v>
      </c>
      <c r="T11" s="29">
        <f>'８月'!T11+'９月'!T7</f>
        <v>8</v>
      </c>
      <c r="U11" s="10" t="s">
        <v>21</v>
      </c>
      <c r="V11" s="16">
        <f>F11-SUM(データベース!Q3:Q20)</f>
        <v>123</v>
      </c>
    </row>
    <row r="12" spans="1:22" ht="36" customHeight="1">
      <c r="A12" s="83"/>
      <c r="B12" s="79" t="s">
        <v>25</v>
      </c>
      <c r="C12" s="80"/>
      <c r="D12" s="80"/>
      <c r="E12" s="81"/>
      <c r="F12" s="2">
        <f t="shared" si="0"/>
        <v>830</v>
      </c>
      <c r="G12" s="30">
        <f>'８月'!G12+'９月'!G8</f>
        <v>0</v>
      </c>
      <c r="H12" s="30">
        <f>'８月'!H12+'９月'!H8</f>
        <v>0</v>
      </c>
      <c r="I12" s="30">
        <f>'８月'!I12+'９月'!I8</f>
        <v>0</v>
      </c>
      <c r="J12" s="30">
        <f>'８月'!J12+'９月'!J8</f>
        <v>26</v>
      </c>
      <c r="K12" s="30">
        <f>'８月'!K12+'９月'!K8</f>
        <v>6</v>
      </c>
      <c r="L12" s="30">
        <f>'８月'!L12+'９月'!L8</f>
        <v>0</v>
      </c>
      <c r="M12" s="30">
        <f>'８月'!M12+'９月'!M8</f>
        <v>202</v>
      </c>
      <c r="N12" s="30">
        <f>'８月'!N12+'９月'!N8</f>
        <v>0</v>
      </c>
      <c r="O12" s="30">
        <f>'８月'!O12+'９月'!O8</f>
        <v>2</v>
      </c>
      <c r="P12" s="30">
        <f>'８月'!P12+'９月'!P8</f>
        <v>396</v>
      </c>
      <c r="Q12" s="30">
        <f>'８月'!Q12+'９月'!Q8</f>
        <v>198</v>
      </c>
      <c r="R12" s="30">
        <f>'８月'!R12+'９月'!R8</f>
        <v>0</v>
      </c>
      <c r="S12" s="30">
        <f>'８月'!S12+'９月'!S8</f>
        <v>0</v>
      </c>
      <c r="T12" s="30">
        <f>'８月'!T12+'９月'!T8</f>
        <v>0</v>
      </c>
      <c r="U12" s="8" t="s">
        <v>21</v>
      </c>
      <c r="V12" s="14">
        <f>F12-SUM(データベース!P31:P39)</f>
        <v>100</v>
      </c>
    </row>
    <row r="13" spans="1:22" ht="36" customHeight="1">
      <c r="A13" s="83"/>
      <c r="B13" s="79" t="s">
        <v>26</v>
      </c>
      <c r="C13" s="80"/>
      <c r="D13" s="80"/>
      <c r="E13" s="81"/>
      <c r="F13" s="2">
        <f t="shared" si="0"/>
        <v>470</v>
      </c>
      <c r="G13" s="30">
        <f>'８月'!G13+'９月'!G9</f>
        <v>0</v>
      </c>
      <c r="H13" s="30">
        <f>'８月'!H13+'９月'!H9</f>
        <v>0</v>
      </c>
      <c r="I13" s="30">
        <f>'８月'!I13+'９月'!I9</f>
        <v>0</v>
      </c>
      <c r="J13" s="30">
        <f>'８月'!J13+'９月'!J9</f>
        <v>23</v>
      </c>
      <c r="K13" s="30">
        <f>'８月'!K13+'９月'!K9</f>
        <v>3</v>
      </c>
      <c r="L13" s="30">
        <f>'８月'!L13+'９月'!L9</f>
        <v>0</v>
      </c>
      <c r="M13" s="30">
        <f>'８月'!M13+'９月'!M9</f>
        <v>104</v>
      </c>
      <c r="N13" s="30">
        <f>'８月'!N13+'９月'!N9</f>
        <v>0</v>
      </c>
      <c r="O13" s="30">
        <f>'８月'!O13+'９月'!O9</f>
        <v>5</v>
      </c>
      <c r="P13" s="30">
        <f>'８月'!P13+'９月'!P9</f>
        <v>228</v>
      </c>
      <c r="Q13" s="30">
        <f>'８月'!Q13+'９月'!Q9</f>
        <v>99</v>
      </c>
      <c r="R13" s="30">
        <f>'８月'!R13+'９月'!R9</f>
        <v>0</v>
      </c>
      <c r="S13" s="30">
        <f>'８月'!S13+'９月'!S9</f>
        <v>0</v>
      </c>
      <c r="T13" s="30">
        <f>'８月'!T13+'９月'!T9</f>
        <v>8</v>
      </c>
      <c r="U13" s="11"/>
      <c r="V13" s="4"/>
    </row>
    <row r="14" spans="1:22" ht="36" customHeight="1" thickBot="1">
      <c r="A14" s="86"/>
      <c r="B14" s="61" t="s">
        <v>27</v>
      </c>
      <c r="C14" s="62"/>
      <c r="D14" s="62"/>
      <c r="E14" s="63"/>
      <c r="F14" s="1">
        <f t="shared" si="0"/>
        <v>2134</v>
      </c>
      <c r="G14" s="32">
        <f>'８月'!G14+'９月'!G10</f>
        <v>0</v>
      </c>
      <c r="H14" s="32">
        <f>'８月'!H14+'９月'!H10</f>
        <v>0</v>
      </c>
      <c r="I14" s="32">
        <f>'８月'!I14+'９月'!I10</f>
        <v>0</v>
      </c>
      <c r="J14" s="32">
        <f>'８月'!J14+'９月'!J10</f>
        <v>90</v>
      </c>
      <c r="K14" s="32">
        <f>'８月'!K14+'９月'!K10</f>
        <v>15</v>
      </c>
      <c r="L14" s="32">
        <f>'８月'!L14+'９月'!L10</f>
        <v>0</v>
      </c>
      <c r="M14" s="32">
        <f>'８月'!M14+'９月'!M10</f>
        <v>514</v>
      </c>
      <c r="N14" s="32">
        <f>'８月'!N14+'９月'!N10</f>
        <v>0</v>
      </c>
      <c r="O14" s="32">
        <f>'８月'!O14+'９月'!O10</f>
        <v>15</v>
      </c>
      <c r="P14" s="32">
        <f>'８月'!P14+'９月'!P10</f>
        <v>1083</v>
      </c>
      <c r="Q14" s="32">
        <f>'８月'!Q14+'９月'!Q10</f>
        <v>396</v>
      </c>
      <c r="R14" s="32">
        <f>'８月'!R14+'９月'!R10</f>
        <v>0</v>
      </c>
      <c r="S14" s="32">
        <f>'８月'!S14+'９月'!S10</f>
        <v>0</v>
      </c>
      <c r="T14" s="32">
        <f>'８月'!T14+'９月'!T10</f>
        <v>21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A11:A14"/>
    <mergeCell ref="B11:E11"/>
    <mergeCell ref="B12:E12"/>
    <mergeCell ref="B13:E13"/>
    <mergeCell ref="B14:E14"/>
    <mergeCell ref="O5:O6"/>
    <mergeCell ref="A7:A10"/>
    <mergeCell ref="B7:E7"/>
    <mergeCell ref="B8:E8"/>
    <mergeCell ref="B9:E9"/>
    <mergeCell ref="B10:E10"/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6E0E-CE26-45B2-BC1D-044EEBB46B0B}">
  <dimension ref="A1:V66"/>
  <sheetViews>
    <sheetView view="pageBreakPreview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10</v>
      </c>
      <c r="E3" s="20" t="s">
        <v>31</v>
      </c>
      <c r="S3" s="101" t="s">
        <v>22</v>
      </c>
      <c r="T3" s="101"/>
      <c r="U3" s="101"/>
      <c r="V3" s="101"/>
    </row>
    <row r="4" spans="1:22" ht="26.25" customHeight="1">
      <c r="A4" s="64" t="s">
        <v>30</v>
      </c>
      <c r="B4" s="65"/>
      <c r="C4" s="65"/>
      <c r="D4" s="65"/>
      <c r="E4" s="66"/>
      <c r="F4" s="92" t="s">
        <v>1</v>
      </c>
      <c r="G4" s="73" t="s">
        <v>23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  <c r="U4" s="102" t="s">
        <v>17</v>
      </c>
      <c r="V4" s="103"/>
    </row>
    <row r="5" spans="1:22" ht="26.25" customHeight="1">
      <c r="A5" s="67"/>
      <c r="B5" s="68"/>
      <c r="C5" s="68"/>
      <c r="D5" s="68"/>
      <c r="E5" s="69"/>
      <c r="F5" s="93"/>
      <c r="G5" s="87" t="s">
        <v>3</v>
      </c>
      <c r="H5" s="87" t="s">
        <v>2</v>
      </c>
      <c r="I5" s="87" t="s">
        <v>4</v>
      </c>
      <c r="J5" s="87" t="s">
        <v>5</v>
      </c>
      <c r="K5" s="87" t="s">
        <v>6</v>
      </c>
      <c r="L5" s="87" t="s">
        <v>7</v>
      </c>
      <c r="M5" s="87" t="s">
        <v>8</v>
      </c>
      <c r="N5" s="87" t="s">
        <v>9</v>
      </c>
      <c r="O5" s="87" t="s">
        <v>10</v>
      </c>
      <c r="P5" s="87" t="s">
        <v>11</v>
      </c>
      <c r="Q5" s="89" t="s">
        <v>12</v>
      </c>
      <c r="R5" s="90"/>
      <c r="S5" s="90"/>
      <c r="T5" s="91"/>
      <c r="U5" s="104"/>
      <c r="V5" s="105"/>
    </row>
    <row r="6" spans="1:22" ht="110.25" customHeight="1" thickBot="1">
      <c r="A6" s="70"/>
      <c r="B6" s="71"/>
      <c r="C6" s="71"/>
      <c r="D6" s="71"/>
      <c r="E6" s="72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19" t="s">
        <v>13</v>
      </c>
      <c r="R6" s="19" t="s">
        <v>14</v>
      </c>
      <c r="S6" s="19" t="s">
        <v>15</v>
      </c>
      <c r="T6" s="19" t="s">
        <v>16</v>
      </c>
      <c r="U6" s="106"/>
      <c r="V6" s="105"/>
    </row>
    <row r="7" spans="1:22" ht="36" customHeight="1">
      <c r="A7" s="82" t="s">
        <v>18</v>
      </c>
      <c r="B7" s="76" t="s">
        <v>24</v>
      </c>
      <c r="C7" s="77"/>
      <c r="D7" s="77"/>
      <c r="E7" s="78"/>
      <c r="F7" s="2">
        <f t="shared" ref="F7:F14" si="0">SUM(G7:T7)</f>
        <v>0</v>
      </c>
      <c r="G7" s="29">
        <f>SUM(データベース!D101:D106)</f>
        <v>0</v>
      </c>
      <c r="H7" s="29">
        <f>SUM(データベース!E101:E106)</f>
        <v>0</v>
      </c>
      <c r="I7" s="29">
        <f>SUM(データベース!F101:F106)</f>
        <v>0</v>
      </c>
      <c r="J7" s="29">
        <f>SUM(データベース!G101:G106)</f>
        <v>0</v>
      </c>
      <c r="K7" s="29">
        <f>SUM(データベース!H101:H106)</f>
        <v>0</v>
      </c>
      <c r="L7" s="29">
        <f>SUM(データベース!I101:I106)</f>
        <v>0</v>
      </c>
      <c r="M7" s="29">
        <f>SUM(データベース!J101:J106)</f>
        <v>0</v>
      </c>
      <c r="N7" s="29">
        <f>SUM(データベース!K101:K106)</f>
        <v>0</v>
      </c>
      <c r="O7" s="29">
        <f>SUM(データベース!L101:L106)</f>
        <v>0</v>
      </c>
      <c r="P7" s="29">
        <f>SUM(データベース!M101:M106)</f>
        <v>0</v>
      </c>
      <c r="Q7" s="29">
        <f>SUM(データベース!N101:N106)</f>
        <v>0</v>
      </c>
      <c r="R7" s="29">
        <f>SUM(データベース!O101:O106)</f>
        <v>0</v>
      </c>
      <c r="S7" s="29">
        <f>SUM(データベース!P101:P106)</f>
        <v>0</v>
      </c>
      <c r="T7" s="29">
        <f>SUM(データベース!Q101:Q106)</f>
        <v>0</v>
      </c>
      <c r="U7" s="7" t="s">
        <v>20</v>
      </c>
      <c r="V7" s="13">
        <f>F7-'９月'!F7</f>
        <v>0</v>
      </c>
    </row>
    <row r="8" spans="1:22" ht="36" customHeight="1">
      <c r="A8" s="83"/>
      <c r="B8" s="79" t="s">
        <v>25</v>
      </c>
      <c r="C8" s="80"/>
      <c r="D8" s="80"/>
      <c r="E8" s="81"/>
      <c r="F8" s="2">
        <f t="shared" si="0"/>
        <v>0</v>
      </c>
      <c r="G8" s="30">
        <f>データベース!B132</f>
        <v>0</v>
      </c>
      <c r="H8" s="30">
        <f>データベース!C132</f>
        <v>0</v>
      </c>
      <c r="I8" s="30">
        <f>データベース!D132</f>
        <v>0</v>
      </c>
      <c r="J8" s="30">
        <f>データベース!E132</f>
        <v>0</v>
      </c>
      <c r="K8" s="30">
        <f>データベース!F132</f>
        <v>0</v>
      </c>
      <c r="L8" s="30">
        <f>データベース!G132</f>
        <v>0</v>
      </c>
      <c r="M8" s="30">
        <f>データベース!H132</f>
        <v>0</v>
      </c>
      <c r="N8" s="30">
        <f>データベース!I132</f>
        <v>0</v>
      </c>
      <c r="O8" s="30">
        <f>データベース!J132</f>
        <v>0</v>
      </c>
      <c r="P8" s="30">
        <f>データベース!K132</f>
        <v>0</v>
      </c>
      <c r="Q8" s="30">
        <f>データベース!L132</f>
        <v>0</v>
      </c>
      <c r="R8" s="30">
        <f>データベース!M132</f>
        <v>0</v>
      </c>
      <c r="S8" s="30">
        <f>データベース!N132</f>
        <v>0</v>
      </c>
      <c r="T8" s="30">
        <f>データベース!O132</f>
        <v>0</v>
      </c>
      <c r="U8" s="8" t="s">
        <v>20</v>
      </c>
      <c r="V8" s="15">
        <f>F8-'９月'!F8</f>
        <v>0</v>
      </c>
    </row>
    <row r="9" spans="1:22" ht="36" customHeight="1">
      <c r="A9" s="83"/>
      <c r="B9" s="79" t="s">
        <v>26</v>
      </c>
      <c r="C9" s="80"/>
      <c r="D9" s="80"/>
      <c r="E9" s="81"/>
      <c r="F9" s="2">
        <f t="shared" si="0"/>
        <v>0</v>
      </c>
      <c r="G9" s="30">
        <f>SUM(データベース!D$101:D$103)</f>
        <v>0</v>
      </c>
      <c r="H9" s="30">
        <f>SUM(データベース!E$101:E$103)</f>
        <v>0</v>
      </c>
      <c r="I9" s="30">
        <f>SUM(データベース!F$101:F$103)</f>
        <v>0</v>
      </c>
      <c r="J9" s="30">
        <f>SUM(データベース!G$101:G$103)</f>
        <v>0</v>
      </c>
      <c r="K9" s="30">
        <f>SUM(データベース!H$101:H$103)</f>
        <v>0</v>
      </c>
      <c r="L9" s="30">
        <f>SUM(データベース!I$101:I$103)</f>
        <v>0</v>
      </c>
      <c r="M9" s="30">
        <f>SUM(データベース!J$101:J$103)</f>
        <v>0</v>
      </c>
      <c r="N9" s="30">
        <f>SUM(データベース!K$101:K$103)</f>
        <v>0</v>
      </c>
      <c r="O9" s="30">
        <f>SUM(データベース!L$101:L$103)</f>
        <v>0</v>
      </c>
      <c r="P9" s="30">
        <f>SUM(データベース!M$101:M$103)</f>
        <v>0</v>
      </c>
      <c r="Q9" s="30">
        <f>SUM(データベース!N$101:N$103)</f>
        <v>0</v>
      </c>
      <c r="R9" s="30">
        <f>SUM(データベース!O$101:O$103)</f>
        <v>0</v>
      </c>
      <c r="S9" s="30">
        <f>SUM(データベース!P$101:P$103)</f>
        <v>0</v>
      </c>
      <c r="T9" s="30">
        <f>SUM(データベース!Q$101:Q$103)</f>
        <v>0</v>
      </c>
      <c r="U9" s="8"/>
      <c r="V9" s="4"/>
    </row>
    <row r="10" spans="1:22" ht="36" customHeight="1" thickBot="1">
      <c r="A10" s="84"/>
      <c r="B10" s="95" t="s">
        <v>27</v>
      </c>
      <c r="C10" s="96"/>
      <c r="D10" s="96"/>
      <c r="E10" s="97"/>
      <c r="F10" s="3">
        <f t="shared" si="0"/>
        <v>0</v>
      </c>
      <c r="G10" s="31">
        <f>(データベース!D101*2)+(データベース!D102*3)+(データベース!D103*4)+(データベース!D104*2)+(データベース!D105*3)+(データベース!D106*4)</f>
        <v>0</v>
      </c>
      <c r="H10" s="31">
        <f>(データベース!E101*2)+(データベース!E102*3)+(データベース!E103*4)+(データベース!E104*2)+(データベース!E105*3)+(データベース!E106*4)</f>
        <v>0</v>
      </c>
      <c r="I10" s="31">
        <f>(データベース!F101*2)+(データベース!F102*3)+(データベース!F103*4)+(データベース!F104*2)+(データベース!F105*3)+(データベース!F106*4)</f>
        <v>0</v>
      </c>
      <c r="J10" s="31">
        <f>(データベース!G101*2)+(データベース!G102*3)+(データベース!G103*4)+(データベース!G104*2)+(データベース!G105*3)+(データベース!G106*4)</f>
        <v>0</v>
      </c>
      <c r="K10" s="31">
        <f>(データベース!H101*2)+(データベース!H102*3)+(データベース!H103*4)+(データベース!H104*2)+(データベース!H105*3)+(データベース!H106*4)</f>
        <v>0</v>
      </c>
      <c r="L10" s="31">
        <f>(データベース!I101*2)+(データベース!I102*3)+(データベース!I103*4)+(データベース!I104*2)+(データベース!I105*3)+(データベース!I106*4)</f>
        <v>0</v>
      </c>
      <c r="M10" s="31">
        <f>(データベース!J101*2)+(データベース!J102*3)+(データベース!J103*4)+(データベース!J104*2)+(データベース!J105*3)+(データベース!J106*4)</f>
        <v>0</v>
      </c>
      <c r="N10" s="31">
        <f>(データベース!K101*2)+(データベース!K102*3)+(データベース!K103*4)+(データベース!K104*2)+(データベース!K105*3)+(データベース!K106*4)</f>
        <v>0</v>
      </c>
      <c r="O10" s="31">
        <f>(データベース!L101*2)+(データベース!L102*3)+(データベース!L103*4)+(データベース!L104*2)+(データベース!L105*3)+(データベース!L106*4)</f>
        <v>0</v>
      </c>
      <c r="P10" s="31">
        <f>(データベース!M101*2)+(データベース!M102*3)+(データベース!M103*4)+(データベース!M104*2)+(データベース!M105*3)+(データベース!M106*4)</f>
        <v>0</v>
      </c>
      <c r="Q10" s="31">
        <f>(データベース!N101*2)+(データベース!N102*3)+(データベース!N103*4)+(データベース!N104*2)+(データベース!N105*3)+(データベース!N106*4)</f>
        <v>0</v>
      </c>
      <c r="R10" s="31">
        <f>(データベース!O101*2)+(データベース!O102*3)+(データベース!O103*4)+(データベース!O104*2)+(データベース!O105*3)+(データベース!O106*4)</f>
        <v>0</v>
      </c>
      <c r="S10" s="31">
        <f>(データベース!P101*2)+(データベース!P102*3)+(データベース!P103*4)+(データベース!P104*2)+(データベース!P105*3)+(データベース!P106*4)</f>
        <v>0</v>
      </c>
      <c r="T10" s="31">
        <f>(データベース!Q101*2)+(データベース!Q102*3)+(データベース!Q103*4)+(データベース!Q104*2)+(データベース!Q105*3)+(データベース!Q106*4)</f>
        <v>0</v>
      </c>
      <c r="U10" s="9"/>
      <c r="V10" s="5"/>
    </row>
    <row r="11" spans="1:22" ht="36" customHeight="1" thickTop="1">
      <c r="A11" s="85" t="s">
        <v>19</v>
      </c>
      <c r="B11" s="98" t="s">
        <v>24</v>
      </c>
      <c r="C11" s="99"/>
      <c r="D11" s="99"/>
      <c r="E11" s="100"/>
      <c r="F11" s="2">
        <f t="shared" si="0"/>
        <v>884</v>
      </c>
      <c r="G11" s="29">
        <f>'９月'!G11+'10月'!G7</f>
        <v>0</v>
      </c>
      <c r="H11" s="29">
        <f>'９月'!H11+'10月'!H7</f>
        <v>0</v>
      </c>
      <c r="I11" s="29">
        <f>'９月'!I11+'10月'!I7</f>
        <v>0</v>
      </c>
      <c r="J11" s="29">
        <f>'９月'!J11+'10月'!J7</f>
        <v>36</v>
      </c>
      <c r="K11" s="29">
        <f>'９月'!K11+'10月'!K7</f>
        <v>6</v>
      </c>
      <c r="L11" s="29">
        <f>'９月'!L11+'10月'!L7</f>
        <v>0</v>
      </c>
      <c r="M11" s="29">
        <f>'９月'!M11+'10月'!M7</f>
        <v>204</v>
      </c>
      <c r="N11" s="29">
        <f>'９月'!N11+'10月'!N7</f>
        <v>0</v>
      </c>
      <c r="O11" s="29">
        <f>'９月'!O11+'10月'!O7</f>
        <v>6</v>
      </c>
      <c r="P11" s="29">
        <f>'９月'!P11+'10月'!P7</f>
        <v>426</v>
      </c>
      <c r="Q11" s="29">
        <f>'９月'!Q11+'10月'!Q7</f>
        <v>198</v>
      </c>
      <c r="R11" s="29">
        <f>'９月'!R11+'10月'!R7</f>
        <v>0</v>
      </c>
      <c r="S11" s="29">
        <f>'９月'!S11+'10月'!S7</f>
        <v>0</v>
      </c>
      <c r="T11" s="29">
        <f>'９月'!T11+'10月'!T7</f>
        <v>8</v>
      </c>
      <c r="U11" s="10" t="s">
        <v>21</v>
      </c>
      <c r="V11" s="16">
        <f>F11-SUM(データベース!Q3:Q22)</f>
        <v>46</v>
      </c>
    </row>
    <row r="12" spans="1:22" ht="36" customHeight="1">
      <c r="A12" s="83"/>
      <c r="B12" s="79" t="s">
        <v>25</v>
      </c>
      <c r="C12" s="80"/>
      <c r="D12" s="80"/>
      <c r="E12" s="81"/>
      <c r="F12" s="2">
        <f t="shared" si="0"/>
        <v>830</v>
      </c>
      <c r="G12" s="30">
        <f>'９月'!G12+'10月'!G8</f>
        <v>0</v>
      </c>
      <c r="H12" s="30">
        <f>'９月'!H12+'10月'!H8</f>
        <v>0</v>
      </c>
      <c r="I12" s="30">
        <f>'９月'!I12+'10月'!I8</f>
        <v>0</v>
      </c>
      <c r="J12" s="30">
        <f>'９月'!J12+'10月'!J8</f>
        <v>26</v>
      </c>
      <c r="K12" s="30">
        <f>'９月'!K12+'10月'!K8</f>
        <v>6</v>
      </c>
      <c r="L12" s="30">
        <f>'９月'!L12+'10月'!L8</f>
        <v>0</v>
      </c>
      <c r="M12" s="30">
        <f>'９月'!M12+'10月'!M8</f>
        <v>202</v>
      </c>
      <c r="N12" s="30">
        <f>'９月'!N12+'10月'!N8</f>
        <v>0</v>
      </c>
      <c r="O12" s="30">
        <f>'９月'!O12+'10月'!O8</f>
        <v>2</v>
      </c>
      <c r="P12" s="30">
        <f>'９月'!P12+'10月'!P8</f>
        <v>396</v>
      </c>
      <c r="Q12" s="30">
        <f>'９月'!Q12+'10月'!Q8</f>
        <v>198</v>
      </c>
      <c r="R12" s="30">
        <f>'９月'!R12+'10月'!R8</f>
        <v>0</v>
      </c>
      <c r="S12" s="30">
        <f>'９月'!S12+'10月'!S8</f>
        <v>0</v>
      </c>
      <c r="T12" s="30">
        <f>'９月'!T12+'10月'!T8</f>
        <v>0</v>
      </c>
      <c r="U12" s="8" t="s">
        <v>21</v>
      </c>
      <c r="V12" s="14">
        <f>F12-SUM(データベース!P31:P40)</f>
        <v>28</v>
      </c>
    </row>
    <row r="13" spans="1:22" ht="36" customHeight="1">
      <c r="A13" s="83"/>
      <c r="B13" s="79" t="s">
        <v>26</v>
      </c>
      <c r="C13" s="80"/>
      <c r="D13" s="80"/>
      <c r="E13" s="81"/>
      <c r="F13" s="2">
        <f t="shared" si="0"/>
        <v>470</v>
      </c>
      <c r="G13" s="30">
        <f>'９月'!G13+'10月'!G9</f>
        <v>0</v>
      </c>
      <c r="H13" s="30">
        <f>'９月'!H13+'10月'!H9</f>
        <v>0</v>
      </c>
      <c r="I13" s="30">
        <f>'９月'!I13+'10月'!I9</f>
        <v>0</v>
      </c>
      <c r="J13" s="30">
        <f>'９月'!J13+'10月'!J9</f>
        <v>23</v>
      </c>
      <c r="K13" s="30">
        <f>'９月'!K13+'10月'!K9</f>
        <v>3</v>
      </c>
      <c r="L13" s="30">
        <f>'９月'!L13+'10月'!L9</f>
        <v>0</v>
      </c>
      <c r="M13" s="30">
        <f>'９月'!M13+'10月'!M9</f>
        <v>104</v>
      </c>
      <c r="N13" s="30">
        <f>'９月'!N13+'10月'!N9</f>
        <v>0</v>
      </c>
      <c r="O13" s="30">
        <f>'９月'!O13+'10月'!O9</f>
        <v>5</v>
      </c>
      <c r="P13" s="30">
        <f>'９月'!P13+'10月'!P9</f>
        <v>228</v>
      </c>
      <c r="Q13" s="30">
        <f>'９月'!Q13+'10月'!Q9</f>
        <v>99</v>
      </c>
      <c r="R13" s="30">
        <f>'９月'!R13+'10月'!R9</f>
        <v>0</v>
      </c>
      <c r="S13" s="30">
        <f>'９月'!S13+'10月'!S9</f>
        <v>0</v>
      </c>
      <c r="T13" s="30">
        <f>'９月'!T13+'10月'!T9</f>
        <v>8</v>
      </c>
      <c r="U13" s="11"/>
      <c r="V13" s="4"/>
    </row>
    <row r="14" spans="1:22" ht="36" customHeight="1" thickBot="1">
      <c r="A14" s="86"/>
      <c r="B14" s="61" t="s">
        <v>27</v>
      </c>
      <c r="C14" s="62"/>
      <c r="D14" s="62"/>
      <c r="E14" s="63"/>
      <c r="F14" s="1">
        <f t="shared" si="0"/>
        <v>2134</v>
      </c>
      <c r="G14" s="32">
        <f>'９月'!G14+'10月'!G10</f>
        <v>0</v>
      </c>
      <c r="H14" s="32">
        <f>'９月'!H14+'10月'!H10</f>
        <v>0</v>
      </c>
      <c r="I14" s="32">
        <f>'９月'!I14+'10月'!I10</f>
        <v>0</v>
      </c>
      <c r="J14" s="32">
        <f>'９月'!J14+'10月'!J10</f>
        <v>90</v>
      </c>
      <c r="K14" s="32">
        <f>'９月'!K14+'10月'!K10</f>
        <v>15</v>
      </c>
      <c r="L14" s="32">
        <f>'９月'!L14+'10月'!L10</f>
        <v>0</v>
      </c>
      <c r="M14" s="32">
        <f>'９月'!M14+'10月'!M10</f>
        <v>514</v>
      </c>
      <c r="N14" s="32">
        <f>'９月'!N14+'10月'!N10</f>
        <v>0</v>
      </c>
      <c r="O14" s="32">
        <f>'９月'!O14+'10月'!O10</f>
        <v>15</v>
      </c>
      <c r="P14" s="32">
        <f>'９月'!P14+'10月'!P10</f>
        <v>1083</v>
      </c>
      <c r="Q14" s="32">
        <f>'９月'!Q14+'10月'!Q10</f>
        <v>396</v>
      </c>
      <c r="R14" s="32">
        <f>'９月'!R14+'10月'!R10</f>
        <v>0</v>
      </c>
      <c r="S14" s="32">
        <f>'９月'!S14+'10月'!S10</f>
        <v>0</v>
      </c>
      <c r="T14" s="32">
        <f>'９月'!T14+'10月'!T10</f>
        <v>21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A11:A14"/>
    <mergeCell ref="B11:E11"/>
    <mergeCell ref="B12:E12"/>
    <mergeCell ref="B13:E13"/>
    <mergeCell ref="B14:E14"/>
    <mergeCell ref="O5:O6"/>
    <mergeCell ref="A7:A10"/>
    <mergeCell ref="B7:E7"/>
    <mergeCell ref="B8:E8"/>
    <mergeCell ref="B9:E9"/>
    <mergeCell ref="B10:E10"/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3CE06-7FEE-40A9-9314-EC1403B63C1A}">
  <dimension ref="A1:V66"/>
  <sheetViews>
    <sheetView view="pageBreakPreview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11</v>
      </c>
      <c r="E3" s="20" t="s">
        <v>31</v>
      </c>
      <c r="S3" s="101" t="s">
        <v>22</v>
      </c>
      <c r="T3" s="101"/>
      <c r="U3" s="101"/>
      <c r="V3" s="101"/>
    </row>
    <row r="4" spans="1:22" ht="26.25" customHeight="1">
      <c r="A4" s="64" t="s">
        <v>30</v>
      </c>
      <c r="B4" s="65"/>
      <c r="C4" s="65"/>
      <c r="D4" s="65"/>
      <c r="E4" s="66"/>
      <c r="F4" s="92" t="s">
        <v>1</v>
      </c>
      <c r="G4" s="73" t="s">
        <v>23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  <c r="U4" s="102" t="s">
        <v>17</v>
      </c>
      <c r="V4" s="103"/>
    </row>
    <row r="5" spans="1:22" ht="26.25" customHeight="1">
      <c r="A5" s="67"/>
      <c r="B5" s="68"/>
      <c r="C5" s="68"/>
      <c r="D5" s="68"/>
      <c r="E5" s="69"/>
      <c r="F5" s="93"/>
      <c r="G5" s="87" t="s">
        <v>3</v>
      </c>
      <c r="H5" s="87" t="s">
        <v>2</v>
      </c>
      <c r="I5" s="87" t="s">
        <v>4</v>
      </c>
      <c r="J5" s="87" t="s">
        <v>5</v>
      </c>
      <c r="K5" s="87" t="s">
        <v>6</v>
      </c>
      <c r="L5" s="87" t="s">
        <v>7</v>
      </c>
      <c r="M5" s="87" t="s">
        <v>8</v>
      </c>
      <c r="N5" s="87" t="s">
        <v>9</v>
      </c>
      <c r="O5" s="87" t="s">
        <v>10</v>
      </c>
      <c r="P5" s="87" t="s">
        <v>11</v>
      </c>
      <c r="Q5" s="89" t="s">
        <v>12</v>
      </c>
      <c r="R5" s="90"/>
      <c r="S5" s="90"/>
      <c r="T5" s="91"/>
      <c r="U5" s="104"/>
      <c r="V5" s="105"/>
    </row>
    <row r="6" spans="1:22" ht="110.25" customHeight="1" thickBot="1">
      <c r="A6" s="70"/>
      <c r="B6" s="71"/>
      <c r="C6" s="71"/>
      <c r="D6" s="71"/>
      <c r="E6" s="72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19" t="s">
        <v>13</v>
      </c>
      <c r="R6" s="19" t="s">
        <v>14</v>
      </c>
      <c r="S6" s="19" t="s">
        <v>15</v>
      </c>
      <c r="T6" s="19" t="s">
        <v>16</v>
      </c>
      <c r="U6" s="106"/>
      <c r="V6" s="105"/>
    </row>
    <row r="7" spans="1:22" ht="36" customHeight="1">
      <c r="A7" s="82" t="s">
        <v>18</v>
      </c>
      <c r="B7" s="76" t="s">
        <v>24</v>
      </c>
      <c r="C7" s="77"/>
      <c r="D7" s="77"/>
      <c r="E7" s="78"/>
      <c r="F7" s="2">
        <f t="shared" ref="F7:F14" si="0">SUM(G7:T7)</f>
        <v>0</v>
      </c>
      <c r="G7" s="29">
        <f>SUM(データベース!D107:D112)</f>
        <v>0</v>
      </c>
      <c r="H7" s="29">
        <f>SUM(データベース!E107:E112)</f>
        <v>0</v>
      </c>
      <c r="I7" s="29">
        <f>SUM(データベース!F107:F112)</f>
        <v>0</v>
      </c>
      <c r="J7" s="29">
        <f>SUM(データベース!G107:G112)</f>
        <v>0</v>
      </c>
      <c r="K7" s="29">
        <f>SUM(データベース!H107:H112)</f>
        <v>0</v>
      </c>
      <c r="L7" s="29">
        <f>SUM(データベース!I107:I112)</f>
        <v>0</v>
      </c>
      <c r="M7" s="29">
        <f>SUM(データベース!J107:J112)</f>
        <v>0</v>
      </c>
      <c r="N7" s="29">
        <f>SUM(データベース!K107:K112)</f>
        <v>0</v>
      </c>
      <c r="O7" s="29">
        <f>SUM(データベース!L107:L112)</f>
        <v>0</v>
      </c>
      <c r="P7" s="29">
        <f>SUM(データベース!M107:M112)</f>
        <v>0</v>
      </c>
      <c r="Q7" s="29">
        <f>SUM(データベース!N107:N112)</f>
        <v>0</v>
      </c>
      <c r="R7" s="29">
        <f>SUM(データベース!O107:O112)</f>
        <v>0</v>
      </c>
      <c r="S7" s="29">
        <f>SUM(データベース!P107:P112)</f>
        <v>0</v>
      </c>
      <c r="T7" s="29">
        <f>SUM(データベース!Q107:Q112)</f>
        <v>0</v>
      </c>
      <c r="U7" s="7" t="s">
        <v>20</v>
      </c>
      <c r="V7" s="13">
        <f>F7-'10月'!F7</f>
        <v>0</v>
      </c>
    </row>
    <row r="8" spans="1:22" ht="36" customHeight="1">
      <c r="A8" s="83"/>
      <c r="B8" s="79" t="s">
        <v>25</v>
      </c>
      <c r="C8" s="80"/>
      <c r="D8" s="80"/>
      <c r="E8" s="81"/>
      <c r="F8" s="2">
        <f t="shared" si="0"/>
        <v>0</v>
      </c>
      <c r="G8" s="30">
        <f>データベース!B133</f>
        <v>0</v>
      </c>
      <c r="H8" s="30">
        <f>データベース!C133</f>
        <v>0</v>
      </c>
      <c r="I8" s="30">
        <f>データベース!D133</f>
        <v>0</v>
      </c>
      <c r="J8" s="30">
        <f>データベース!E133</f>
        <v>0</v>
      </c>
      <c r="K8" s="30">
        <f>データベース!F133</f>
        <v>0</v>
      </c>
      <c r="L8" s="30">
        <f>データベース!G133</f>
        <v>0</v>
      </c>
      <c r="M8" s="30">
        <f>データベース!H133</f>
        <v>0</v>
      </c>
      <c r="N8" s="30">
        <f>データベース!I133</f>
        <v>0</v>
      </c>
      <c r="O8" s="30">
        <f>データベース!J133</f>
        <v>0</v>
      </c>
      <c r="P8" s="30">
        <f>データベース!K133</f>
        <v>0</v>
      </c>
      <c r="Q8" s="30">
        <f>データベース!L133</f>
        <v>0</v>
      </c>
      <c r="R8" s="30">
        <f>データベース!M133</f>
        <v>0</v>
      </c>
      <c r="S8" s="30">
        <f>データベース!N133</f>
        <v>0</v>
      </c>
      <c r="T8" s="30">
        <f>データベース!O133</f>
        <v>0</v>
      </c>
      <c r="U8" s="8" t="s">
        <v>20</v>
      </c>
      <c r="V8" s="15">
        <f>F8-'10月'!F8</f>
        <v>0</v>
      </c>
    </row>
    <row r="9" spans="1:22" ht="36" customHeight="1">
      <c r="A9" s="83"/>
      <c r="B9" s="79" t="s">
        <v>26</v>
      </c>
      <c r="C9" s="80"/>
      <c r="D9" s="80"/>
      <c r="E9" s="81"/>
      <c r="F9" s="2">
        <f t="shared" si="0"/>
        <v>0</v>
      </c>
      <c r="G9" s="30">
        <f>SUM(データベース!D$107:D$109)</f>
        <v>0</v>
      </c>
      <c r="H9" s="30">
        <f>SUM(データベース!E$107:E$109)</f>
        <v>0</v>
      </c>
      <c r="I9" s="30">
        <f>SUM(データベース!F$107:F$109)</f>
        <v>0</v>
      </c>
      <c r="J9" s="30">
        <f>SUM(データベース!G$107:G$109)</f>
        <v>0</v>
      </c>
      <c r="K9" s="30">
        <f>SUM(データベース!H$107:H$109)</f>
        <v>0</v>
      </c>
      <c r="L9" s="30">
        <f>SUM(データベース!I$107:I$109)</f>
        <v>0</v>
      </c>
      <c r="M9" s="30">
        <f>SUM(データベース!J$107:J$109)</f>
        <v>0</v>
      </c>
      <c r="N9" s="30">
        <f>SUM(データベース!K$107:K$109)</f>
        <v>0</v>
      </c>
      <c r="O9" s="30">
        <f>SUM(データベース!L$107:L$109)</f>
        <v>0</v>
      </c>
      <c r="P9" s="30">
        <f>SUM(データベース!M$107:M$109)</f>
        <v>0</v>
      </c>
      <c r="Q9" s="30">
        <f>SUM(データベース!N$107:N$109)</f>
        <v>0</v>
      </c>
      <c r="R9" s="30">
        <f>SUM(データベース!O$107:O$109)</f>
        <v>0</v>
      </c>
      <c r="S9" s="30">
        <f>SUM(データベース!P$107:P$109)</f>
        <v>0</v>
      </c>
      <c r="T9" s="30">
        <f>SUM(データベース!Q$107:Q$109)</f>
        <v>0</v>
      </c>
      <c r="U9" s="8"/>
      <c r="V9" s="4"/>
    </row>
    <row r="10" spans="1:22" ht="36" customHeight="1" thickBot="1">
      <c r="A10" s="84"/>
      <c r="B10" s="95" t="s">
        <v>27</v>
      </c>
      <c r="C10" s="96"/>
      <c r="D10" s="96"/>
      <c r="E10" s="97"/>
      <c r="F10" s="3">
        <f t="shared" si="0"/>
        <v>0</v>
      </c>
      <c r="G10" s="31">
        <f>(データベース!D107*2)+(データベース!D108*3)+(データベース!D109*4)+(データベース!D110*2)+(データベース!D111*3)+(データベース!D112*4)</f>
        <v>0</v>
      </c>
      <c r="H10" s="31">
        <f>(データベース!E107*2)+(データベース!E108*3)+(データベース!E109*4)+(データベース!E110*2)+(データベース!E111*3)+(データベース!E112*4)</f>
        <v>0</v>
      </c>
      <c r="I10" s="31">
        <f>(データベース!F107*2)+(データベース!F108*3)+(データベース!F109*4)+(データベース!F110*2)+(データベース!F111*3)+(データベース!F112*4)</f>
        <v>0</v>
      </c>
      <c r="J10" s="31">
        <f>(データベース!G107*2)+(データベース!G108*3)+(データベース!G109*4)+(データベース!G110*2)+(データベース!G111*3)+(データベース!G112*4)</f>
        <v>0</v>
      </c>
      <c r="K10" s="31">
        <f>(データベース!H107*2)+(データベース!H108*3)+(データベース!H109*4)+(データベース!H110*2)+(データベース!H111*3)+(データベース!H112*4)</f>
        <v>0</v>
      </c>
      <c r="L10" s="31">
        <f>(データベース!I107*2)+(データベース!I108*3)+(データベース!I109*4)+(データベース!I110*2)+(データベース!I111*3)+(データベース!I112*4)</f>
        <v>0</v>
      </c>
      <c r="M10" s="31">
        <f>(データベース!J107*2)+(データベース!J108*3)+(データベース!J109*4)+(データベース!J110*2)+(データベース!J111*3)+(データベース!J112*4)</f>
        <v>0</v>
      </c>
      <c r="N10" s="31">
        <f>(データベース!K107*2)+(データベース!K108*3)+(データベース!K109*4)+(データベース!K110*2)+(データベース!K111*3)+(データベース!K112*4)</f>
        <v>0</v>
      </c>
      <c r="O10" s="31">
        <f>(データベース!L107*2)+(データベース!L108*3)+(データベース!L109*4)+(データベース!L110*2)+(データベース!L111*3)+(データベース!L112*4)</f>
        <v>0</v>
      </c>
      <c r="P10" s="31">
        <f>(データベース!M107*2)+(データベース!M108*3)+(データベース!M109*4)+(データベース!M110*2)+(データベース!M111*3)+(データベース!M112*4)</f>
        <v>0</v>
      </c>
      <c r="Q10" s="31">
        <f>(データベース!N107*2)+(データベース!N108*3)+(データベース!N109*4)+(データベース!N110*2)+(データベース!N111*3)+(データベース!N112*4)</f>
        <v>0</v>
      </c>
      <c r="R10" s="31">
        <f>(データベース!O107*2)+(データベース!O108*3)+(データベース!O109*4)+(データベース!O110*2)+(データベース!O111*3)+(データベース!O112*4)</f>
        <v>0</v>
      </c>
      <c r="S10" s="31">
        <f>(データベース!P107*2)+(データベース!P108*3)+(データベース!P109*4)+(データベース!P110*2)+(データベース!P111*3)+(データベース!P112*4)</f>
        <v>0</v>
      </c>
      <c r="T10" s="31">
        <f>(データベース!Q107*2)+(データベース!Q108*3)+(データベース!Q109*4)+(データベース!Q110*2)+(データベース!Q111*3)+(データベース!Q112*4)</f>
        <v>0</v>
      </c>
      <c r="U10" s="9"/>
      <c r="V10" s="5"/>
    </row>
    <row r="11" spans="1:22" ht="36" customHeight="1" thickTop="1">
      <c r="A11" s="85" t="s">
        <v>19</v>
      </c>
      <c r="B11" s="98" t="s">
        <v>24</v>
      </c>
      <c r="C11" s="99"/>
      <c r="D11" s="99"/>
      <c r="E11" s="100"/>
      <c r="F11" s="2">
        <f t="shared" si="0"/>
        <v>884</v>
      </c>
      <c r="G11" s="29">
        <f>'10月'!G11+'11月'!G7</f>
        <v>0</v>
      </c>
      <c r="H11" s="29">
        <f>'10月'!H11+'11月'!H7</f>
        <v>0</v>
      </c>
      <c r="I11" s="29">
        <f>'10月'!I11+'11月'!I7</f>
        <v>0</v>
      </c>
      <c r="J11" s="29">
        <f>'10月'!J11+'11月'!J7</f>
        <v>36</v>
      </c>
      <c r="K11" s="29">
        <f>'10月'!K11+'11月'!K7</f>
        <v>6</v>
      </c>
      <c r="L11" s="29">
        <f>'10月'!L11+'11月'!L7</f>
        <v>0</v>
      </c>
      <c r="M11" s="29">
        <f>'10月'!M11+'11月'!M7</f>
        <v>204</v>
      </c>
      <c r="N11" s="29">
        <f>'10月'!N11+'11月'!N7</f>
        <v>0</v>
      </c>
      <c r="O11" s="29">
        <f>'10月'!O11+'11月'!O7</f>
        <v>6</v>
      </c>
      <c r="P11" s="29">
        <f>'10月'!P11+'11月'!P7</f>
        <v>426</v>
      </c>
      <c r="Q11" s="29">
        <f>'10月'!Q11+'11月'!Q7</f>
        <v>198</v>
      </c>
      <c r="R11" s="29">
        <f>'10月'!R11+'11月'!R7</f>
        <v>0</v>
      </c>
      <c r="S11" s="29">
        <f>'10月'!S11+'11月'!S7</f>
        <v>0</v>
      </c>
      <c r="T11" s="29">
        <f>'10月'!T11+'11月'!T7</f>
        <v>8</v>
      </c>
      <c r="U11" s="10" t="s">
        <v>21</v>
      </c>
      <c r="V11" s="16">
        <f>F11-SUM(データベース!Q3:Q24)</f>
        <v>-46</v>
      </c>
    </row>
    <row r="12" spans="1:22" ht="36" customHeight="1">
      <c r="A12" s="83"/>
      <c r="B12" s="79" t="s">
        <v>25</v>
      </c>
      <c r="C12" s="80"/>
      <c r="D12" s="80"/>
      <c r="E12" s="81"/>
      <c r="F12" s="2">
        <f t="shared" si="0"/>
        <v>830</v>
      </c>
      <c r="G12" s="30">
        <f>'10月'!G12+'11月'!G8</f>
        <v>0</v>
      </c>
      <c r="H12" s="30">
        <f>'10月'!H12+'11月'!H8</f>
        <v>0</v>
      </c>
      <c r="I12" s="30">
        <f>'10月'!I12+'11月'!I8</f>
        <v>0</v>
      </c>
      <c r="J12" s="30">
        <f>'10月'!J12+'11月'!J8</f>
        <v>26</v>
      </c>
      <c r="K12" s="30">
        <f>'10月'!K12+'11月'!K8</f>
        <v>6</v>
      </c>
      <c r="L12" s="30">
        <f>'10月'!L12+'11月'!L8</f>
        <v>0</v>
      </c>
      <c r="M12" s="30">
        <f>'10月'!M12+'11月'!M8</f>
        <v>202</v>
      </c>
      <c r="N12" s="30">
        <f>'10月'!N12+'11月'!N8</f>
        <v>0</v>
      </c>
      <c r="O12" s="30">
        <f>'10月'!O12+'11月'!O8</f>
        <v>2</v>
      </c>
      <c r="P12" s="30">
        <f>'10月'!P12+'11月'!P8</f>
        <v>396</v>
      </c>
      <c r="Q12" s="30">
        <f>'10月'!Q12+'11月'!Q8</f>
        <v>198</v>
      </c>
      <c r="R12" s="30">
        <f>'10月'!R12+'11月'!R8</f>
        <v>0</v>
      </c>
      <c r="S12" s="30">
        <f>'10月'!S12+'11月'!S8</f>
        <v>0</v>
      </c>
      <c r="T12" s="30">
        <f>'10月'!T12+'11月'!T8</f>
        <v>0</v>
      </c>
      <c r="U12" s="8" t="s">
        <v>21</v>
      </c>
      <c r="V12" s="14">
        <f>F12-SUM(データベース!P31:P41)</f>
        <v>-61</v>
      </c>
    </row>
    <row r="13" spans="1:22" ht="36" customHeight="1">
      <c r="A13" s="83"/>
      <c r="B13" s="79" t="s">
        <v>26</v>
      </c>
      <c r="C13" s="80"/>
      <c r="D13" s="80"/>
      <c r="E13" s="81"/>
      <c r="F13" s="2">
        <f t="shared" si="0"/>
        <v>470</v>
      </c>
      <c r="G13" s="30">
        <f>'10月'!G13+'11月'!G9</f>
        <v>0</v>
      </c>
      <c r="H13" s="30">
        <f>'10月'!H13+'11月'!H9</f>
        <v>0</v>
      </c>
      <c r="I13" s="30">
        <f>'10月'!I13+'11月'!I9</f>
        <v>0</v>
      </c>
      <c r="J13" s="30">
        <f>'10月'!J13+'11月'!J9</f>
        <v>23</v>
      </c>
      <c r="K13" s="30">
        <f>'10月'!K13+'11月'!K9</f>
        <v>3</v>
      </c>
      <c r="L13" s="30">
        <f>'10月'!L13+'11月'!L9</f>
        <v>0</v>
      </c>
      <c r="M13" s="30">
        <f>'10月'!M13+'11月'!M9</f>
        <v>104</v>
      </c>
      <c r="N13" s="30">
        <f>'10月'!N13+'11月'!N9</f>
        <v>0</v>
      </c>
      <c r="O13" s="30">
        <f>'10月'!O13+'11月'!O9</f>
        <v>5</v>
      </c>
      <c r="P13" s="30">
        <f>'10月'!P13+'11月'!P9</f>
        <v>228</v>
      </c>
      <c r="Q13" s="30">
        <f>'10月'!Q13+'11月'!Q9</f>
        <v>99</v>
      </c>
      <c r="R13" s="30">
        <f>'10月'!R13+'11月'!R9</f>
        <v>0</v>
      </c>
      <c r="S13" s="30">
        <f>'10月'!S13+'11月'!S9</f>
        <v>0</v>
      </c>
      <c r="T13" s="30">
        <f>'10月'!T13+'11月'!T9</f>
        <v>8</v>
      </c>
      <c r="U13" s="11"/>
      <c r="V13" s="4"/>
    </row>
    <row r="14" spans="1:22" ht="36" customHeight="1" thickBot="1">
      <c r="A14" s="86"/>
      <c r="B14" s="61" t="s">
        <v>27</v>
      </c>
      <c r="C14" s="62"/>
      <c r="D14" s="62"/>
      <c r="E14" s="63"/>
      <c r="F14" s="1">
        <f t="shared" si="0"/>
        <v>2134</v>
      </c>
      <c r="G14" s="32">
        <f>'10月'!G14+'11月'!G10</f>
        <v>0</v>
      </c>
      <c r="H14" s="32">
        <f>'10月'!H14+'11月'!H10</f>
        <v>0</v>
      </c>
      <c r="I14" s="32">
        <f>'10月'!I14+'11月'!I10</f>
        <v>0</v>
      </c>
      <c r="J14" s="32">
        <f>'10月'!J14+'11月'!J10</f>
        <v>90</v>
      </c>
      <c r="K14" s="32">
        <f>'10月'!K14+'11月'!K10</f>
        <v>15</v>
      </c>
      <c r="L14" s="32">
        <f>'10月'!L14+'11月'!L10</f>
        <v>0</v>
      </c>
      <c r="M14" s="32">
        <f>'10月'!M14+'11月'!M10</f>
        <v>514</v>
      </c>
      <c r="N14" s="32">
        <f>'10月'!N14+'11月'!N10</f>
        <v>0</v>
      </c>
      <c r="O14" s="32">
        <f>'10月'!O14+'11月'!O10</f>
        <v>15</v>
      </c>
      <c r="P14" s="32">
        <f>'10月'!P14+'11月'!P10</f>
        <v>1083</v>
      </c>
      <c r="Q14" s="32">
        <f>'10月'!Q14+'11月'!Q10</f>
        <v>396</v>
      </c>
      <c r="R14" s="32">
        <f>'10月'!R14+'11月'!R10</f>
        <v>0</v>
      </c>
      <c r="S14" s="32">
        <f>'10月'!S14+'11月'!S10</f>
        <v>0</v>
      </c>
      <c r="T14" s="32">
        <f>'10月'!T14+'11月'!T10</f>
        <v>21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A11:A14"/>
    <mergeCell ref="B11:E11"/>
    <mergeCell ref="B12:E12"/>
    <mergeCell ref="B13:E13"/>
    <mergeCell ref="B14:E14"/>
    <mergeCell ref="O5:O6"/>
    <mergeCell ref="A7:A10"/>
    <mergeCell ref="B7:E7"/>
    <mergeCell ref="B8:E8"/>
    <mergeCell ref="B9:E9"/>
    <mergeCell ref="B10:E10"/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91D45-0902-4E33-8D30-D85D59921096}">
  <dimension ref="A1:V66"/>
  <sheetViews>
    <sheetView view="pageBreakPreview" zoomScaleNormal="75" zoomScaleSheetLayoutView="100" workbookViewId="0">
      <selection activeCell="T13" sqref="T13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12</v>
      </c>
      <c r="E3" s="20" t="s">
        <v>31</v>
      </c>
      <c r="S3" s="101" t="s">
        <v>22</v>
      </c>
      <c r="T3" s="101"/>
      <c r="U3" s="101"/>
      <c r="V3" s="101"/>
    </row>
    <row r="4" spans="1:22" ht="26.25" customHeight="1">
      <c r="A4" s="64" t="s">
        <v>30</v>
      </c>
      <c r="B4" s="65"/>
      <c r="C4" s="65"/>
      <c r="D4" s="65"/>
      <c r="E4" s="66"/>
      <c r="F4" s="92" t="s">
        <v>1</v>
      </c>
      <c r="G4" s="73" t="s">
        <v>23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  <c r="U4" s="102" t="s">
        <v>17</v>
      </c>
      <c r="V4" s="103"/>
    </row>
    <row r="5" spans="1:22" ht="26.25" customHeight="1">
      <c r="A5" s="67"/>
      <c r="B5" s="68"/>
      <c r="C5" s="68"/>
      <c r="D5" s="68"/>
      <c r="E5" s="69"/>
      <c r="F5" s="93"/>
      <c r="G5" s="87" t="s">
        <v>3</v>
      </c>
      <c r="H5" s="87" t="s">
        <v>2</v>
      </c>
      <c r="I5" s="87" t="s">
        <v>4</v>
      </c>
      <c r="J5" s="87" t="s">
        <v>5</v>
      </c>
      <c r="K5" s="87" t="s">
        <v>6</v>
      </c>
      <c r="L5" s="87" t="s">
        <v>7</v>
      </c>
      <c r="M5" s="87" t="s">
        <v>8</v>
      </c>
      <c r="N5" s="87" t="s">
        <v>9</v>
      </c>
      <c r="O5" s="87" t="s">
        <v>10</v>
      </c>
      <c r="P5" s="87" t="s">
        <v>11</v>
      </c>
      <c r="Q5" s="89" t="s">
        <v>12</v>
      </c>
      <c r="R5" s="90"/>
      <c r="S5" s="90"/>
      <c r="T5" s="91"/>
      <c r="U5" s="104"/>
      <c r="V5" s="105"/>
    </row>
    <row r="6" spans="1:22" ht="110.25" customHeight="1" thickBot="1">
      <c r="A6" s="70"/>
      <c r="B6" s="71"/>
      <c r="C6" s="71"/>
      <c r="D6" s="71"/>
      <c r="E6" s="72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19" t="s">
        <v>13</v>
      </c>
      <c r="R6" s="19" t="s">
        <v>14</v>
      </c>
      <c r="S6" s="19" t="s">
        <v>15</v>
      </c>
      <c r="T6" s="19" t="s">
        <v>16</v>
      </c>
      <c r="U6" s="106"/>
      <c r="V6" s="105"/>
    </row>
    <row r="7" spans="1:22" ht="36" customHeight="1">
      <c r="A7" s="82" t="s">
        <v>18</v>
      </c>
      <c r="B7" s="76" t="s">
        <v>24</v>
      </c>
      <c r="C7" s="77"/>
      <c r="D7" s="77"/>
      <c r="E7" s="78"/>
      <c r="F7" s="2">
        <f t="shared" ref="F7:F14" si="0">SUM(G7:T7)</f>
        <v>0</v>
      </c>
      <c r="G7" s="29">
        <f>SUM(データベース!D113:D118)</f>
        <v>0</v>
      </c>
      <c r="H7" s="29">
        <f>SUM(データベース!E113:E118)</f>
        <v>0</v>
      </c>
      <c r="I7" s="29">
        <f>SUM(データベース!F113:F118)</f>
        <v>0</v>
      </c>
      <c r="J7" s="29">
        <f>SUM(データベース!G113:G118)</f>
        <v>0</v>
      </c>
      <c r="K7" s="29">
        <f>SUM(データベース!H113:H118)</f>
        <v>0</v>
      </c>
      <c r="L7" s="29">
        <f>SUM(データベース!I113:I118)</f>
        <v>0</v>
      </c>
      <c r="M7" s="29">
        <f>SUM(データベース!J113:J118)</f>
        <v>0</v>
      </c>
      <c r="N7" s="29">
        <f>SUM(データベース!K113:K118)</f>
        <v>0</v>
      </c>
      <c r="O7" s="29">
        <f>SUM(データベース!L113:L118)</f>
        <v>0</v>
      </c>
      <c r="P7" s="29">
        <f>SUM(データベース!M113:M118)</f>
        <v>0</v>
      </c>
      <c r="Q7" s="29">
        <f>SUM(データベース!N113:N118)</f>
        <v>0</v>
      </c>
      <c r="R7" s="29">
        <f>SUM(データベース!O113:O118)</f>
        <v>0</v>
      </c>
      <c r="S7" s="29">
        <f>SUM(データベース!P113:P118)</f>
        <v>0</v>
      </c>
      <c r="T7" s="29">
        <f>SUM(データベース!Q113:Q118)</f>
        <v>0</v>
      </c>
      <c r="U7" s="7" t="s">
        <v>20</v>
      </c>
      <c r="V7" s="13">
        <f>F7-'11月'!F7</f>
        <v>0</v>
      </c>
    </row>
    <row r="8" spans="1:22" ht="36" customHeight="1">
      <c r="A8" s="83"/>
      <c r="B8" s="79" t="s">
        <v>25</v>
      </c>
      <c r="C8" s="80"/>
      <c r="D8" s="80"/>
      <c r="E8" s="81"/>
      <c r="F8" s="2">
        <f t="shared" si="0"/>
        <v>0</v>
      </c>
      <c r="G8" s="30">
        <f>データベース!B134</f>
        <v>0</v>
      </c>
      <c r="H8" s="30">
        <f>データベース!C134</f>
        <v>0</v>
      </c>
      <c r="I8" s="30">
        <f>データベース!D134</f>
        <v>0</v>
      </c>
      <c r="J8" s="30">
        <f>データベース!E134</f>
        <v>0</v>
      </c>
      <c r="K8" s="30">
        <f>データベース!F134</f>
        <v>0</v>
      </c>
      <c r="L8" s="30">
        <f>データベース!G134</f>
        <v>0</v>
      </c>
      <c r="M8" s="30">
        <f>データベース!H134</f>
        <v>0</v>
      </c>
      <c r="N8" s="30">
        <f>データベース!I134</f>
        <v>0</v>
      </c>
      <c r="O8" s="30">
        <f>データベース!J134</f>
        <v>0</v>
      </c>
      <c r="P8" s="30">
        <f>データベース!K134</f>
        <v>0</v>
      </c>
      <c r="Q8" s="30">
        <f>データベース!L134</f>
        <v>0</v>
      </c>
      <c r="R8" s="30">
        <f>データベース!M134</f>
        <v>0</v>
      </c>
      <c r="S8" s="30">
        <f>データベース!N134</f>
        <v>0</v>
      </c>
      <c r="T8" s="30">
        <f>データベース!O134</f>
        <v>0</v>
      </c>
      <c r="U8" s="8" t="s">
        <v>20</v>
      </c>
      <c r="V8" s="15">
        <f>F8-'11月'!F8</f>
        <v>0</v>
      </c>
    </row>
    <row r="9" spans="1:22" ht="36" customHeight="1">
      <c r="A9" s="83"/>
      <c r="B9" s="79" t="s">
        <v>26</v>
      </c>
      <c r="C9" s="80"/>
      <c r="D9" s="80"/>
      <c r="E9" s="81"/>
      <c r="F9" s="2">
        <f t="shared" si="0"/>
        <v>0</v>
      </c>
      <c r="G9" s="30">
        <f>SUM(データベース!D$113:D$115)</f>
        <v>0</v>
      </c>
      <c r="H9" s="30">
        <f>SUM(データベース!E$113:E$115)</f>
        <v>0</v>
      </c>
      <c r="I9" s="30">
        <f>SUM(データベース!F$113:F$115)</f>
        <v>0</v>
      </c>
      <c r="J9" s="30">
        <f>SUM(データベース!G$113:G$115)</f>
        <v>0</v>
      </c>
      <c r="K9" s="30">
        <f>SUM(データベース!H$113:H$115)</f>
        <v>0</v>
      </c>
      <c r="L9" s="30">
        <f>SUM(データベース!I$113:I$115)</f>
        <v>0</v>
      </c>
      <c r="M9" s="30">
        <f>SUM(データベース!J$113:J$115)</f>
        <v>0</v>
      </c>
      <c r="N9" s="30">
        <f>SUM(データベース!K$113:K$115)</f>
        <v>0</v>
      </c>
      <c r="O9" s="30">
        <f>SUM(データベース!L$113:L$115)</f>
        <v>0</v>
      </c>
      <c r="P9" s="30">
        <f>SUM(データベース!M$113:M$115)</f>
        <v>0</v>
      </c>
      <c r="Q9" s="30">
        <f>SUM(データベース!N$113:N$115)</f>
        <v>0</v>
      </c>
      <c r="R9" s="30">
        <f>SUM(データベース!O$113:O$115)</f>
        <v>0</v>
      </c>
      <c r="S9" s="30">
        <f>SUM(データベース!P$113:P$115)</f>
        <v>0</v>
      </c>
      <c r="T9" s="30">
        <f>SUM(データベース!Q$113:Q$115)</f>
        <v>0</v>
      </c>
      <c r="U9" s="8"/>
      <c r="V9" s="4"/>
    </row>
    <row r="10" spans="1:22" ht="36" customHeight="1" thickBot="1">
      <c r="A10" s="84"/>
      <c r="B10" s="95" t="s">
        <v>27</v>
      </c>
      <c r="C10" s="96"/>
      <c r="D10" s="96"/>
      <c r="E10" s="97"/>
      <c r="F10" s="3">
        <f t="shared" si="0"/>
        <v>0</v>
      </c>
      <c r="G10" s="31">
        <f>(データベース!D113*2)+(データベース!D114*3)+(データベース!D115*4)+(データベース!D116*2)+(データベース!D117*3)+(データベース!D118*4)</f>
        <v>0</v>
      </c>
      <c r="H10" s="31">
        <f>(データベース!E113*2)+(データベース!E114*3)+(データベース!E115*4)+(データベース!E116*2)+(データベース!E117*3)+(データベース!E118*4)</f>
        <v>0</v>
      </c>
      <c r="I10" s="31">
        <f>(データベース!F113*2)+(データベース!F114*3)+(データベース!F115*4)+(データベース!F116*2)+(データベース!F117*3)+(データベース!F118*4)</f>
        <v>0</v>
      </c>
      <c r="J10" s="31">
        <f>(データベース!G113*2)+(データベース!G114*3)+(データベース!G115*4)+(データベース!G116*2)+(データベース!G117*3)+(データベース!G118*4)</f>
        <v>0</v>
      </c>
      <c r="K10" s="31">
        <f>(データベース!H113*2)+(データベース!H114*3)+(データベース!H115*4)+(データベース!H116*2)+(データベース!H117*3)+(データベース!H118*4)</f>
        <v>0</v>
      </c>
      <c r="L10" s="31">
        <f>(データベース!I113*2)+(データベース!I114*3)+(データベース!I115*4)+(データベース!I116*2)+(データベース!I117*3)+(データベース!I118*4)</f>
        <v>0</v>
      </c>
      <c r="M10" s="31">
        <f>(データベース!J113*2)+(データベース!J114*3)+(データベース!J115*4)+(データベース!J116*2)+(データベース!J117*3)+(データベース!J118*4)</f>
        <v>0</v>
      </c>
      <c r="N10" s="31">
        <f>(データベース!K113*2)+(データベース!K114*3)+(データベース!K115*4)+(データベース!K116*2)+(データベース!K117*3)+(データベース!K118*4)</f>
        <v>0</v>
      </c>
      <c r="O10" s="31">
        <f>(データベース!L113*2)+(データベース!L114*3)+(データベース!L115*4)+(データベース!L116*2)+(データベース!L117*3)+(データベース!L118*4)</f>
        <v>0</v>
      </c>
      <c r="P10" s="31">
        <f>(データベース!M113*2)+(データベース!M114*3)+(データベース!M115*4)+(データベース!M116*2)+(データベース!M117*3)+(データベース!M118*4)</f>
        <v>0</v>
      </c>
      <c r="Q10" s="31">
        <f>(データベース!N113*2)+(データベース!N114*3)+(データベース!N115*4)+(データベース!N116*2)+(データベース!N117*3)+(データベース!N118*4)</f>
        <v>0</v>
      </c>
      <c r="R10" s="31">
        <f>(データベース!O113*2)+(データベース!O114*3)+(データベース!O115*4)+(データベース!O116*2)+(データベース!O117*3)+(データベース!O118*4)</f>
        <v>0</v>
      </c>
      <c r="S10" s="31">
        <f>(データベース!P113*2)+(データベース!P114*3)+(データベース!P115*4)+(データベース!P116*2)+(データベース!P117*3)+(データベース!P118*4)</f>
        <v>0</v>
      </c>
      <c r="T10" s="31">
        <f>(データベース!Q113*2)+(データベース!Q114*3)+(データベース!Q115*4)+(データベース!Q116*2)+(データベース!Q117*3)+(データベース!Q118*4)</f>
        <v>0</v>
      </c>
      <c r="U10" s="9"/>
      <c r="V10" s="5"/>
    </row>
    <row r="11" spans="1:22" ht="36" customHeight="1" thickTop="1">
      <c r="A11" s="85" t="s">
        <v>19</v>
      </c>
      <c r="B11" s="98" t="s">
        <v>24</v>
      </c>
      <c r="C11" s="99"/>
      <c r="D11" s="99"/>
      <c r="E11" s="100"/>
      <c r="F11" s="2">
        <f t="shared" si="0"/>
        <v>884</v>
      </c>
      <c r="G11" s="29">
        <f>'11月'!G11+'12月'!G7</f>
        <v>0</v>
      </c>
      <c r="H11" s="29">
        <f>'11月'!H11+'12月'!H7</f>
        <v>0</v>
      </c>
      <c r="I11" s="29">
        <f>'11月'!I11+'12月'!I7</f>
        <v>0</v>
      </c>
      <c r="J11" s="29">
        <f>'11月'!J11+'12月'!J7</f>
        <v>36</v>
      </c>
      <c r="K11" s="29">
        <f>'11月'!K11+'12月'!K7</f>
        <v>6</v>
      </c>
      <c r="L11" s="29">
        <f>'11月'!L11+'12月'!L7</f>
        <v>0</v>
      </c>
      <c r="M11" s="29">
        <f>'11月'!M11+'12月'!M7</f>
        <v>204</v>
      </c>
      <c r="N11" s="29">
        <f>'11月'!N11+'12月'!N7</f>
        <v>0</v>
      </c>
      <c r="O11" s="29">
        <f>'11月'!O11+'12月'!O7</f>
        <v>6</v>
      </c>
      <c r="P11" s="29">
        <f>'11月'!P11+'12月'!P7</f>
        <v>426</v>
      </c>
      <c r="Q11" s="29">
        <f>'11月'!Q11+'12月'!Q7</f>
        <v>198</v>
      </c>
      <c r="R11" s="29">
        <f>'11月'!R11+'12月'!R7</f>
        <v>0</v>
      </c>
      <c r="S11" s="29">
        <f>'11月'!S11+'12月'!S7</f>
        <v>0</v>
      </c>
      <c r="T11" s="29">
        <f>'11月'!T11+'12月'!T7</f>
        <v>8</v>
      </c>
      <c r="U11" s="10" t="s">
        <v>21</v>
      </c>
      <c r="V11" s="16">
        <f>F11-SUM(データベース!Q3:Q26)</f>
        <v>-157</v>
      </c>
    </row>
    <row r="12" spans="1:22" ht="36" customHeight="1">
      <c r="A12" s="83"/>
      <c r="B12" s="79" t="s">
        <v>25</v>
      </c>
      <c r="C12" s="80"/>
      <c r="D12" s="80"/>
      <c r="E12" s="81"/>
      <c r="F12" s="2">
        <f t="shared" si="0"/>
        <v>830</v>
      </c>
      <c r="G12" s="30">
        <f>'11月'!G12+'12月'!G8</f>
        <v>0</v>
      </c>
      <c r="H12" s="30">
        <f>'11月'!H12+'12月'!H8</f>
        <v>0</v>
      </c>
      <c r="I12" s="30">
        <f>'11月'!I12+'12月'!I8</f>
        <v>0</v>
      </c>
      <c r="J12" s="30">
        <f>'11月'!J12+'12月'!J8</f>
        <v>26</v>
      </c>
      <c r="K12" s="30">
        <f>'11月'!K12+'12月'!K8</f>
        <v>6</v>
      </c>
      <c r="L12" s="30">
        <f>'11月'!L12+'12月'!L8</f>
        <v>0</v>
      </c>
      <c r="M12" s="30">
        <f>'11月'!M12+'12月'!M8</f>
        <v>202</v>
      </c>
      <c r="N12" s="30">
        <f>'11月'!N12+'12月'!N8</f>
        <v>0</v>
      </c>
      <c r="O12" s="30">
        <f>'11月'!O12+'12月'!O8</f>
        <v>2</v>
      </c>
      <c r="P12" s="30">
        <f>'11月'!P12+'12月'!P8</f>
        <v>396</v>
      </c>
      <c r="Q12" s="30">
        <f>'11月'!Q12+'12月'!Q8</f>
        <v>198</v>
      </c>
      <c r="R12" s="30">
        <f>'11月'!R12+'12月'!R8</f>
        <v>0</v>
      </c>
      <c r="S12" s="30">
        <f>'11月'!S12+'12月'!S8</f>
        <v>0</v>
      </c>
      <c r="T12" s="30">
        <f>'11月'!T12+'12月'!T8</f>
        <v>0</v>
      </c>
      <c r="U12" s="8" t="s">
        <v>21</v>
      </c>
      <c r="V12" s="14">
        <f>F12-SUM(データベース!P31:P42)</f>
        <v>-166</v>
      </c>
    </row>
    <row r="13" spans="1:22" ht="36" customHeight="1">
      <c r="A13" s="83"/>
      <c r="B13" s="79" t="s">
        <v>26</v>
      </c>
      <c r="C13" s="80"/>
      <c r="D13" s="80"/>
      <c r="E13" s="81"/>
      <c r="F13" s="2">
        <f t="shared" si="0"/>
        <v>470</v>
      </c>
      <c r="G13" s="30">
        <f>'11月'!G13+'12月'!G9</f>
        <v>0</v>
      </c>
      <c r="H13" s="30">
        <f>'11月'!H13+'12月'!H9</f>
        <v>0</v>
      </c>
      <c r="I13" s="30">
        <f>'11月'!I13+'12月'!I9</f>
        <v>0</v>
      </c>
      <c r="J13" s="30">
        <f>'11月'!J13+'12月'!J9</f>
        <v>23</v>
      </c>
      <c r="K13" s="30">
        <f>'11月'!K13+'12月'!K9</f>
        <v>3</v>
      </c>
      <c r="L13" s="30">
        <f>'11月'!L13+'12月'!L9</f>
        <v>0</v>
      </c>
      <c r="M13" s="30">
        <f>'11月'!M13+'12月'!M9</f>
        <v>104</v>
      </c>
      <c r="N13" s="30">
        <f>'11月'!N13+'12月'!N9</f>
        <v>0</v>
      </c>
      <c r="O13" s="30">
        <f>'11月'!O13+'12月'!O9</f>
        <v>5</v>
      </c>
      <c r="P13" s="30">
        <f>'11月'!P13+'12月'!P9</f>
        <v>228</v>
      </c>
      <c r="Q13" s="30">
        <f>'11月'!Q13+'12月'!Q9</f>
        <v>99</v>
      </c>
      <c r="R13" s="30">
        <f>'11月'!R13+'12月'!R9</f>
        <v>0</v>
      </c>
      <c r="S13" s="30">
        <f>'11月'!S13+'12月'!S9</f>
        <v>0</v>
      </c>
      <c r="T13" s="30">
        <f>'11月'!T13+'12月'!T9</f>
        <v>8</v>
      </c>
      <c r="U13" s="11"/>
      <c r="V13" s="4"/>
    </row>
    <row r="14" spans="1:22" ht="36" customHeight="1" thickBot="1">
      <c r="A14" s="86"/>
      <c r="B14" s="61" t="s">
        <v>27</v>
      </c>
      <c r="C14" s="62"/>
      <c r="D14" s="62"/>
      <c r="E14" s="63"/>
      <c r="F14" s="1">
        <f t="shared" si="0"/>
        <v>2134</v>
      </c>
      <c r="G14" s="32">
        <f>'11月'!G14+'12月'!G10</f>
        <v>0</v>
      </c>
      <c r="H14" s="32">
        <f>'11月'!H14+'12月'!H10</f>
        <v>0</v>
      </c>
      <c r="I14" s="32">
        <f>'11月'!I14+'12月'!I10</f>
        <v>0</v>
      </c>
      <c r="J14" s="32">
        <f>'11月'!J14+'12月'!J10</f>
        <v>90</v>
      </c>
      <c r="K14" s="32">
        <f>'11月'!K14+'12月'!K10</f>
        <v>15</v>
      </c>
      <c r="L14" s="32">
        <f>'11月'!L14+'12月'!L10</f>
        <v>0</v>
      </c>
      <c r="M14" s="32">
        <f>'11月'!M14+'12月'!M10</f>
        <v>514</v>
      </c>
      <c r="N14" s="32">
        <f>'11月'!N14+'12月'!N10</f>
        <v>0</v>
      </c>
      <c r="O14" s="32">
        <f>'11月'!O14+'12月'!O10</f>
        <v>15</v>
      </c>
      <c r="P14" s="32">
        <f>'11月'!P14+'12月'!P10</f>
        <v>1083</v>
      </c>
      <c r="Q14" s="32">
        <f>'11月'!Q14+'12月'!Q10</f>
        <v>396</v>
      </c>
      <c r="R14" s="32">
        <f>'11月'!R14+'12月'!R10</f>
        <v>0</v>
      </c>
      <c r="S14" s="32">
        <f>'11月'!S14+'12月'!S10</f>
        <v>0</v>
      </c>
      <c r="T14" s="32">
        <f>'11月'!T14+'12月'!T10</f>
        <v>21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A11:A14"/>
    <mergeCell ref="B11:E11"/>
    <mergeCell ref="B12:E12"/>
    <mergeCell ref="B13:E13"/>
    <mergeCell ref="B14:E14"/>
    <mergeCell ref="O5:O6"/>
    <mergeCell ref="A7:A10"/>
    <mergeCell ref="B7:E7"/>
    <mergeCell ref="B8:E8"/>
    <mergeCell ref="B9:E9"/>
    <mergeCell ref="B10:E10"/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96BF-4488-48B7-A882-BA4D700191F5}">
  <dimension ref="A1:V66"/>
  <sheetViews>
    <sheetView view="pageBreakPreview" zoomScale="75" zoomScaleNormal="75" zoomScaleSheetLayoutView="75" workbookViewId="0">
      <selection activeCell="G7" sqref="G7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2" ht="18.75" customHeight="1"/>
    <row r="3" spans="1:22" ht="19.5" customHeight="1" thickBot="1">
      <c r="A3" s="17" t="s">
        <v>28</v>
      </c>
      <c r="B3" s="18">
        <v>8</v>
      </c>
      <c r="C3" s="18" t="s">
        <v>29</v>
      </c>
      <c r="D3" s="18">
        <v>1</v>
      </c>
      <c r="E3" s="18" t="s">
        <v>31</v>
      </c>
      <c r="S3" s="101" t="s">
        <v>22</v>
      </c>
      <c r="T3" s="101"/>
      <c r="U3" s="101"/>
      <c r="V3" s="101"/>
    </row>
    <row r="4" spans="1:22" ht="26.25" customHeight="1">
      <c r="A4" s="64" t="s">
        <v>30</v>
      </c>
      <c r="B4" s="65"/>
      <c r="C4" s="65"/>
      <c r="D4" s="65"/>
      <c r="E4" s="66"/>
      <c r="F4" s="92" t="s">
        <v>1</v>
      </c>
      <c r="G4" s="73" t="s">
        <v>23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  <c r="U4" s="102" t="s">
        <v>17</v>
      </c>
      <c r="V4" s="103"/>
    </row>
    <row r="5" spans="1:22" ht="26.25" customHeight="1">
      <c r="A5" s="67"/>
      <c r="B5" s="68"/>
      <c r="C5" s="68"/>
      <c r="D5" s="68"/>
      <c r="E5" s="69"/>
      <c r="F5" s="93"/>
      <c r="G5" s="87" t="s">
        <v>3</v>
      </c>
      <c r="H5" s="87" t="s">
        <v>2</v>
      </c>
      <c r="I5" s="87" t="s">
        <v>4</v>
      </c>
      <c r="J5" s="87" t="s">
        <v>5</v>
      </c>
      <c r="K5" s="87" t="s">
        <v>6</v>
      </c>
      <c r="L5" s="87" t="s">
        <v>7</v>
      </c>
      <c r="M5" s="87" t="s">
        <v>8</v>
      </c>
      <c r="N5" s="87" t="s">
        <v>9</v>
      </c>
      <c r="O5" s="87" t="s">
        <v>10</v>
      </c>
      <c r="P5" s="87" t="s">
        <v>11</v>
      </c>
      <c r="Q5" s="89" t="s">
        <v>12</v>
      </c>
      <c r="R5" s="90"/>
      <c r="S5" s="90"/>
      <c r="T5" s="91"/>
      <c r="U5" s="104"/>
      <c r="V5" s="105"/>
    </row>
    <row r="6" spans="1:22" ht="110.25" customHeight="1" thickBot="1">
      <c r="A6" s="70"/>
      <c r="B6" s="71"/>
      <c r="C6" s="71"/>
      <c r="D6" s="71"/>
      <c r="E6" s="72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19" t="s">
        <v>13</v>
      </c>
      <c r="R6" s="19" t="s">
        <v>14</v>
      </c>
      <c r="S6" s="19" t="s">
        <v>15</v>
      </c>
      <c r="T6" s="19" t="s">
        <v>16</v>
      </c>
      <c r="U6" s="106"/>
      <c r="V6" s="105"/>
    </row>
    <row r="7" spans="1:22" ht="36" customHeight="1">
      <c r="A7" s="82" t="s">
        <v>18</v>
      </c>
      <c r="B7" s="76" t="s">
        <v>24</v>
      </c>
      <c r="C7" s="77"/>
      <c r="D7" s="77"/>
      <c r="E7" s="78"/>
      <c r="F7" s="2">
        <f t="shared" ref="F7:F13" si="0">SUM(G7:T7)</f>
        <v>124</v>
      </c>
      <c r="G7" s="29">
        <f>SUM(データベース!D47:D52)</f>
        <v>0</v>
      </c>
      <c r="H7" s="29">
        <f>SUM(データベース!E47:E52)</f>
        <v>0</v>
      </c>
      <c r="I7" s="29">
        <f>SUM(データベース!F47:F52)</f>
        <v>0</v>
      </c>
      <c r="J7" s="29">
        <f>SUM(データベース!G47:G52)</f>
        <v>6</v>
      </c>
      <c r="K7" s="29">
        <f>SUM(データベース!H47:H52)</f>
        <v>2</v>
      </c>
      <c r="L7" s="29">
        <f>SUM(データベース!I47:I52)</f>
        <v>0</v>
      </c>
      <c r="M7" s="29">
        <f>SUM(データベース!J47:J52)</f>
        <v>36</v>
      </c>
      <c r="N7" s="29">
        <f>SUM(データベース!K47:K52)</f>
        <v>0</v>
      </c>
      <c r="O7" s="29">
        <f>SUM(データベース!L47:L52)</f>
        <v>2</v>
      </c>
      <c r="P7" s="29">
        <f>SUM(データベース!M47:M52)</f>
        <v>61</v>
      </c>
      <c r="Q7" s="29">
        <f>SUM(データベース!N47:N52)</f>
        <v>16</v>
      </c>
      <c r="R7" s="29">
        <f>SUM(データベース!O47:O52)</f>
        <v>0</v>
      </c>
      <c r="S7" s="29">
        <f>SUM(データベース!P47:P52)</f>
        <v>0</v>
      </c>
      <c r="T7" s="29">
        <f>SUM(データベース!Q47:Q52)</f>
        <v>1</v>
      </c>
      <c r="U7" s="7" t="s">
        <v>20</v>
      </c>
      <c r="V7" s="13">
        <f>F7-SUM(データベース!Q25:Q26)</f>
        <v>13</v>
      </c>
    </row>
    <row r="8" spans="1:22" ht="36" customHeight="1">
      <c r="A8" s="83"/>
      <c r="B8" s="79" t="s">
        <v>25</v>
      </c>
      <c r="C8" s="80"/>
      <c r="D8" s="80"/>
      <c r="E8" s="81"/>
      <c r="F8" s="2">
        <f t="shared" si="0"/>
        <v>116</v>
      </c>
      <c r="G8" s="30">
        <f>データベース!B123</f>
        <v>0</v>
      </c>
      <c r="H8" s="30">
        <f>データベース!C123</f>
        <v>0</v>
      </c>
      <c r="I8" s="30">
        <f>データベース!D123</f>
        <v>0</v>
      </c>
      <c r="J8" s="30">
        <f>データベース!E123</f>
        <v>5</v>
      </c>
      <c r="K8" s="30">
        <f>データベース!F123</f>
        <v>2</v>
      </c>
      <c r="L8" s="30">
        <f>データベース!G123</f>
        <v>0</v>
      </c>
      <c r="M8" s="30">
        <f>データベース!H123</f>
        <v>35</v>
      </c>
      <c r="N8" s="30">
        <f>データベース!I123</f>
        <v>0</v>
      </c>
      <c r="O8" s="30">
        <f>データベース!J123</f>
        <v>1</v>
      </c>
      <c r="P8" s="30">
        <f>データベース!K123</f>
        <v>57</v>
      </c>
      <c r="Q8" s="30">
        <f>データベース!L123</f>
        <v>16</v>
      </c>
      <c r="R8" s="30">
        <f>データベース!M123</f>
        <v>0</v>
      </c>
      <c r="S8" s="30">
        <f>データベース!N123</f>
        <v>0</v>
      </c>
      <c r="T8" s="30">
        <f>データベース!O123</f>
        <v>0</v>
      </c>
      <c r="U8" s="8" t="s">
        <v>20</v>
      </c>
      <c r="V8" s="15">
        <f>F8-データベース!P42</f>
        <v>11</v>
      </c>
    </row>
    <row r="9" spans="1:22" ht="36" customHeight="1">
      <c r="A9" s="83"/>
      <c r="B9" s="79" t="s">
        <v>26</v>
      </c>
      <c r="C9" s="80"/>
      <c r="D9" s="80"/>
      <c r="E9" s="81"/>
      <c r="F9" s="2">
        <f t="shared" si="0"/>
        <v>8</v>
      </c>
      <c r="G9" s="30">
        <f>SUM(データベース!D$47:D$49)</f>
        <v>0</v>
      </c>
      <c r="H9" s="30">
        <f>SUM(データベース!E$47:E$49)</f>
        <v>0</v>
      </c>
      <c r="I9" s="30">
        <f>SUM(データベース!F$47:F$49)</f>
        <v>0</v>
      </c>
      <c r="J9" s="30">
        <f>SUM(データベース!G$47:G$49)</f>
        <v>1</v>
      </c>
      <c r="K9" s="30">
        <f>SUM(データベース!H$47:H$49)</f>
        <v>0</v>
      </c>
      <c r="L9" s="30">
        <f>SUM(データベース!I$47:I$49)</f>
        <v>0</v>
      </c>
      <c r="M9" s="30">
        <f>SUM(データベース!J$47:J$49)</f>
        <v>1</v>
      </c>
      <c r="N9" s="30">
        <f>SUM(データベース!K$47:K$49)</f>
        <v>0</v>
      </c>
      <c r="O9" s="30">
        <f>SUM(データベース!L$47:L$49)</f>
        <v>1</v>
      </c>
      <c r="P9" s="30">
        <f>SUM(データベース!M$47:M$49)</f>
        <v>4</v>
      </c>
      <c r="Q9" s="30">
        <f>SUM(データベース!N$47:N$49)</f>
        <v>0</v>
      </c>
      <c r="R9" s="30">
        <f>SUM(データベース!O$47:O$49)</f>
        <v>0</v>
      </c>
      <c r="S9" s="30">
        <f>SUM(データベース!P$47:P$49)</f>
        <v>0</v>
      </c>
      <c r="T9" s="30">
        <f>SUM(データベース!Q$47:Q$49)</f>
        <v>1</v>
      </c>
      <c r="U9" s="8"/>
      <c r="V9" s="4"/>
    </row>
    <row r="10" spans="1:22" ht="36" customHeight="1" thickBot="1">
      <c r="A10" s="84"/>
      <c r="B10" s="95" t="s">
        <v>27</v>
      </c>
      <c r="C10" s="96"/>
      <c r="D10" s="96"/>
      <c r="E10" s="97"/>
      <c r="F10" s="3">
        <f t="shared" si="0"/>
        <v>361</v>
      </c>
      <c r="G10" s="31">
        <f>(データベース!D47*2)+(データベース!D48*3)+(データベース!D49*4)+(データベース!D50*2)+(データベース!D51*3)+(データベース!D52*4)</f>
        <v>0</v>
      </c>
      <c r="H10" s="31">
        <f>(データベース!E47*2)+(データベース!E48*3)+(データベース!E49*4)+(データベース!E50*2)+(データベース!E51*3)+(データベース!E52*4)</f>
        <v>0</v>
      </c>
      <c r="I10" s="31">
        <f>(データベース!F47*2)+(データベース!F48*3)+(データベース!F49*4)+(データベース!F50*2)+(データベース!F51*3)+(データベース!F52*4)</f>
        <v>0</v>
      </c>
      <c r="J10" s="31">
        <f>(データベース!G47*2)+(データベース!G48*3)+(データベース!G49*4)+(データベース!G50*2)+(データベース!G51*3)+(データベース!G52*4)</f>
        <v>18</v>
      </c>
      <c r="K10" s="31">
        <f>(データベース!H47*2)+(データベース!H48*3)+(データベース!H49*4)+(データベース!H50*2)+(データベース!H51*3)+(データベース!H52*4)</f>
        <v>6</v>
      </c>
      <c r="L10" s="31">
        <f>(データベース!I47*2)+(データベース!I48*3)+(データベース!I49*4)+(データベース!I50*2)+(データベース!I51*3)+(データベース!I52*4)</f>
        <v>0</v>
      </c>
      <c r="M10" s="31">
        <f>(データベース!J47*2)+(データベース!J48*3)+(データベース!J49*4)+(データベース!J50*2)+(データベース!J51*3)+(データベース!J52*4)</f>
        <v>108</v>
      </c>
      <c r="N10" s="31">
        <f>(データベース!K47*2)+(データベース!K48*3)+(データベース!K49*4)+(データベース!K50*2)+(データベース!K51*3)+(データベース!K52*4)</f>
        <v>0</v>
      </c>
      <c r="O10" s="31">
        <f>(データベース!L47*2)+(データベース!L48*3)+(データベース!L49*4)+(データベース!L50*2)+(データベース!L51*3)+(データベース!L52*4)</f>
        <v>6</v>
      </c>
      <c r="P10" s="31">
        <f>(データベース!M47*2)+(データベース!M48*3)+(データベース!M49*4)+(データベース!M50*2)+(データベース!M51*3)+(データベース!M52*4)</f>
        <v>188</v>
      </c>
      <c r="Q10" s="31">
        <f>(データベース!N47*2)+(データベース!N48*3)+(データベース!N49*4)+(データベース!N50*2)+(データベース!N51*3)+(データベース!N52*4)</f>
        <v>32</v>
      </c>
      <c r="R10" s="31">
        <f>(データベース!O47*2)+(データベース!O48*3)+(データベース!O49*4)+(データベース!O50*2)+(データベース!O51*3)+(データベース!O52*4)</f>
        <v>0</v>
      </c>
      <c r="S10" s="31">
        <f>(データベース!P47*2)+(データベース!P48*3)+(データベース!P49*4)+(データベース!P50*2)+(データベース!P51*3)+(データベース!P52*4)</f>
        <v>0</v>
      </c>
      <c r="T10" s="31">
        <f>(データベース!Q47*2)+(データベース!Q48*3)+(データベース!Q49*4)+(データベース!Q50*2)+(データベース!Q51*3)+(データベース!Q52*4)</f>
        <v>3</v>
      </c>
      <c r="U10" s="9"/>
      <c r="V10" s="5"/>
    </row>
    <row r="11" spans="1:22" ht="36" customHeight="1" thickTop="1">
      <c r="A11" s="85" t="s">
        <v>19</v>
      </c>
      <c r="B11" s="98" t="s">
        <v>24</v>
      </c>
      <c r="C11" s="99"/>
      <c r="D11" s="99"/>
      <c r="E11" s="100"/>
      <c r="F11" s="2">
        <f t="shared" si="0"/>
        <v>124</v>
      </c>
      <c r="G11" s="29">
        <f>G7</f>
        <v>0</v>
      </c>
      <c r="H11" s="29">
        <f t="shared" ref="H11:T11" si="1">H7</f>
        <v>0</v>
      </c>
      <c r="I11" s="29">
        <f t="shared" si="1"/>
        <v>0</v>
      </c>
      <c r="J11" s="29">
        <f t="shared" si="1"/>
        <v>6</v>
      </c>
      <c r="K11" s="29">
        <f t="shared" si="1"/>
        <v>2</v>
      </c>
      <c r="L11" s="29">
        <f t="shared" si="1"/>
        <v>0</v>
      </c>
      <c r="M11" s="29">
        <f t="shared" si="1"/>
        <v>36</v>
      </c>
      <c r="N11" s="29">
        <f t="shared" si="1"/>
        <v>0</v>
      </c>
      <c r="O11" s="29">
        <f t="shared" si="1"/>
        <v>2</v>
      </c>
      <c r="P11" s="29">
        <f t="shared" si="1"/>
        <v>61</v>
      </c>
      <c r="Q11" s="29">
        <f t="shared" si="1"/>
        <v>16</v>
      </c>
      <c r="R11" s="29">
        <f t="shared" si="1"/>
        <v>0</v>
      </c>
      <c r="S11" s="29">
        <f t="shared" si="1"/>
        <v>0</v>
      </c>
      <c r="T11" s="29">
        <f t="shared" si="1"/>
        <v>1</v>
      </c>
      <c r="U11" s="10" t="s">
        <v>21</v>
      </c>
      <c r="V11" s="16">
        <f>F11-SUM(データベース!Q3:Q4)</f>
        <v>-3</v>
      </c>
    </row>
    <row r="12" spans="1:22" ht="36" customHeight="1">
      <c r="A12" s="83"/>
      <c r="B12" s="79" t="s">
        <v>25</v>
      </c>
      <c r="C12" s="80"/>
      <c r="D12" s="80"/>
      <c r="E12" s="81"/>
      <c r="F12" s="2">
        <f t="shared" si="0"/>
        <v>116</v>
      </c>
      <c r="G12" s="30">
        <f>G8</f>
        <v>0</v>
      </c>
      <c r="H12" s="30">
        <f t="shared" ref="H12:T12" si="2">H8</f>
        <v>0</v>
      </c>
      <c r="I12" s="30">
        <f t="shared" si="2"/>
        <v>0</v>
      </c>
      <c r="J12" s="30">
        <f t="shared" si="2"/>
        <v>5</v>
      </c>
      <c r="K12" s="30">
        <f t="shared" si="2"/>
        <v>2</v>
      </c>
      <c r="L12" s="30">
        <f t="shared" si="2"/>
        <v>0</v>
      </c>
      <c r="M12" s="30">
        <f t="shared" si="2"/>
        <v>35</v>
      </c>
      <c r="N12" s="30">
        <f t="shared" si="2"/>
        <v>0</v>
      </c>
      <c r="O12" s="30">
        <f t="shared" si="2"/>
        <v>1</v>
      </c>
      <c r="P12" s="30">
        <f t="shared" si="2"/>
        <v>57</v>
      </c>
      <c r="Q12" s="30">
        <f t="shared" si="2"/>
        <v>16</v>
      </c>
      <c r="R12" s="30">
        <f t="shared" si="2"/>
        <v>0</v>
      </c>
      <c r="S12" s="30">
        <f t="shared" si="2"/>
        <v>0</v>
      </c>
      <c r="T12" s="30">
        <f t="shared" si="2"/>
        <v>0</v>
      </c>
      <c r="U12" s="8" t="s">
        <v>21</v>
      </c>
      <c r="V12" s="14">
        <f>F12-データベース!P31</f>
        <v>-7</v>
      </c>
    </row>
    <row r="13" spans="1:22" ht="36" customHeight="1">
      <c r="A13" s="83"/>
      <c r="B13" s="79" t="s">
        <v>26</v>
      </c>
      <c r="C13" s="80"/>
      <c r="D13" s="80"/>
      <c r="E13" s="81"/>
      <c r="F13" s="2">
        <f t="shared" si="0"/>
        <v>8</v>
      </c>
      <c r="G13" s="30">
        <f>G9</f>
        <v>0</v>
      </c>
      <c r="H13" s="30">
        <f t="shared" ref="H13:T13" si="3">H9</f>
        <v>0</v>
      </c>
      <c r="I13" s="30">
        <f t="shared" si="3"/>
        <v>0</v>
      </c>
      <c r="J13" s="30">
        <f t="shared" si="3"/>
        <v>1</v>
      </c>
      <c r="K13" s="30">
        <f t="shared" si="3"/>
        <v>0</v>
      </c>
      <c r="L13" s="30">
        <f t="shared" si="3"/>
        <v>0</v>
      </c>
      <c r="M13" s="30">
        <f t="shared" si="3"/>
        <v>1</v>
      </c>
      <c r="N13" s="30">
        <f t="shared" si="3"/>
        <v>0</v>
      </c>
      <c r="O13" s="30">
        <f t="shared" si="3"/>
        <v>1</v>
      </c>
      <c r="P13" s="30">
        <f t="shared" si="3"/>
        <v>4</v>
      </c>
      <c r="Q13" s="30">
        <f t="shared" si="3"/>
        <v>0</v>
      </c>
      <c r="R13" s="30">
        <f t="shared" si="3"/>
        <v>0</v>
      </c>
      <c r="S13" s="30">
        <f t="shared" si="3"/>
        <v>0</v>
      </c>
      <c r="T13" s="30">
        <f t="shared" si="3"/>
        <v>1</v>
      </c>
      <c r="U13" s="11"/>
      <c r="V13" s="4"/>
    </row>
    <row r="14" spans="1:22" ht="36" customHeight="1" thickBot="1">
      <c r="A14" s="86"/>
      <c r="B14" s="61" t="s">
        <v>27</v>
      </c>
      <c r="C14" s="62"/>
      <c r="D14" s="62"/>
      <c r="E14" s="63"/>
      <c r="F14" s="1">
        <f>SUM(G14:T14)</f>
        <v>361</v>
      </c>
      <c r="G14" s="32">
        <f>G10</f>
        <v>0</v>
      </c>
      <c r="H14" s="32">
        <f t="shared" ref="H14:T14" si="4">H10</f>
        <v>0</v>
      </c>
      <c r="I14" s="32">
        <f t="shared" si="4"/>
        <v>0</v>
      </c>
      <c r="J14" s="32">
        <f t="shared" si="4"/>
        <v>18</v>
      </c>
      <c r="K14" s="32">
        <f t="shared" si="4"/>
        <v>6</v>
      </c>
      <c r="L14" s="32">
        <f t="shared" si="4"/>
        <v>0</v>
      </c>
      <c r="M14" s="32">
        <f t="shared" si="4"/>
        <v>108</v>
      </c>
      <c r="N14" s="32">
        <f t="shared" si="4"/>
        <v>0</v>
      </c>
      <c r="O14" s="32">
        <f t="shared" si="4"/>
        <v>6</v>
      </c>
      <c r="P14" s="32">
        <f t="shared" si="4"/>
        <v>188</v>
      </c>
      <c r="Q14" s="32">
        <f t="shared" si="4"/>
        <v>32</v>
      </c>
      <c r="R14" s="32">
        <f t="shared" si="4"/>
        <v>0</v>
      </c>
      <c r="S14" s="32">
        <f t="shared" si="4"/>
        <v>0</v>
      </c>
      <c r="T14" s="32">
        <f t="shared" si="4"/>
        <v>3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A1:V1"/>
    <mergeCell ref="B10:E10"/>
    <mergeCell ref="B11:E11"/>
    <mergeCell ref="B12:E12"/>
    <mergeCell ref="B13:E13"/>
    <mergeCell ref="S3:V3"/>
    <mergeCell ref="U4:V6"/>
    <mergeCell ref="H5:H6"/>
    <mergeCell ref="I5:I6"/>
    <mergeCell ref="J5:J6"/>
    <mergeCell ref="K5:K6"/>
    <mergeCell ref="B14:E14"/>
    <mergeCell ref="A4:E6"/>
    <mergeCell ref="G4:T4"/>
    <mergeCell ref="B7:E7"/>
    <mergeCell ref="B8:E8"/>
    <mergeCell ref="B9:E9"/>
    <mergeCell ref="A7:A10"/>
    <mergeCell ref="A11:A14"/>
    <mergeCell ref="P5:P6"/>
    <mergeCell ref="Q5:T5"/>
    <mergeCell ref="L5:L6"/>
    <mergeCell ref="M5:M6"/>
    <mergeCell ref="N5:N6"/>
    <mergeCell ref="O5:O6"/>
    <mergeCell ref="F4:F6"/>
    <mergeCell ref="G5:G6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8D39-D6D1-4AC5-9971-268F337E9D75}">
  <dimension ref="A1:V66"/>
  <sheetViews>
    <sheetView view="pageBreakPreview" zoomScaleNormal="75" zoomScaleSheetLayoutView="100" workbookViewId="0">
      <selection activeCell="G13" sqref="G13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2" ht="18.75" customHeight="1"/>
    <row r="3" spans="1:22" ht="19.5" customHeight="1" thickBot="1">
      <c r="A3" s="17" t="str">
        <f>'１月'!A3</f>
        <v>令和</v>
      </c>
      <c r="B3" s="18">
        <f>'１月'!B3</f>
        <v>8</v>
      </c>
      <c r="C3" s="18" t="s">
        <v>29</v>
      </c>
      <c r="D3" s="18">
        <v>2</v>
      </c>
      <c r="E3" s="18" t="s">
        <v>31</v>
      </c>
      <c r="S3" s="101" t="s">
        <v>22</v>
      </c>
      <c r="T3" s="101"/>
      <c r="U3" s="101"/>
      <c r="V3" s="101"/>
    </row>
    <row r="4" spans="1:22" ht="26.25" customHeight="1">
      <c r="A4" s="64" t="s">
        <v>30</v>
      </c>
      <c r="B4" s="65"/>
      <c r="C4" s="65"/>
      <c r="D4" s="65"/>
      <c r="E4" s="66"/>
      <c r="F4" s="92" t="s">
        <v>1</v>
      </c>
      <c r="G4" s="73" t="s">
        <v>23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  <c r="U4" s="102" t="s">
        <v>17</v>
      </c>
      <c r="V4" s="103"/>
    </row>
    <row r="5" spans="1:22" ht="26.25" customHeight="1">
      <c r="A5" s="67"/>
      <c r="B5" s="68"/>
      <c r="C5" s="68"/>
      <c r="D5" s="68"/>
      <c r="E5" s="69"/>
      <c r="F5" s="93"/>
      <c r="G5" s="107" t="s">
        <v>3</v>
      </c>
      <c r="H5" s="107" t="s">
        <v>2</v>
      </c>
      <c r="I5" s="107" t="s">
        <v>4</v>
      </c>
      <c r="J5" s="107" t="s">
        <v>5</v>
      </c>
      <c r="K5" s="107" t="s">
        <v>6</v>
      </c>
      <c r="L5" s="107" t="s">
        <v>7</v>
      </c>
      <c r="M5" s="107" t="s">
        <v>8</v>
      </c>
      <c r="N5" s="107" t="s">
        <v>9</v>
      </c>
      <c r="O5" s="107" t="s">
        <v>10</v>
      </c>
      <c r="P5" s="107" t="s">
        <v>11</v>
      </c>
      <c r="Q5" s="109" t="s">
        <v>12</v>
      </c>
      <c r="R5" s="110"/>
      <c r="S5" s="110"/>
      <c r="T5" s="111"/>
      <c r="U5" s="104"/>
      <c r="V5" s="105"/>
    </row>
    <row r="6" spans="1:22" ht="110.25" customHeight="1" thickBot="1">
      <c r="A6" s="70"/>
      <c r="B6" s="71"/>
      <c r="C6" s="71"/>
      <c r="D6" s="71"/>
      <c r="E6" s="72"/>
      <c r="F6" s="8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33" t="s">
        <v>13</v>
      </c>
      <c r="R6" s="33" t="s">
        <v>14</v>
      </c>
      <c r="S6" s="33" t="s">
        <v>15</v>
      </c>
      <c r="T6" s="33" t="s">
        <v>16</v>
      </c>
      <c r="U6" s="106"/>
      <c r="V6" s="105"/>
    </row>
    <row r="7" spans="1:22" ht="36" customHeight="1">
      <c r="A7" s="82" t="s">
        <v>18</v>
      </c>
      <c r="B7" s="76" t="s">
        <v>24</v>
      </c>
      <c r="C7" s="77"/>
      <c r="D7" s="77"/>
      <c r="E7" s="78"/>
      <c r="F7" s="2">
        <f>SUM(G7:T7)</f>
        <v>102</v>
      </c>
      <c r="G7" s="29">
        <f>SUM(データベース!D53:D58)</f>
        <v>0</v>
      </c>
      <c r="H7" s="29">
        <f>SUM(データベース!E53:E58)</f>
        <v>0</v>
      </c>
      <c r="I7" s="29">
        <f>SUM(データベース!F53:F58)</f>
        <v>0</v>
      </c>
      <c r="J7" s="29">
        <f>SUM(データベース!G53:G58)</f>
        <v>4</v>
      </c>
      <c r="K7" s="29">
        <f>SUM(データベース!H53:H58)</f>
        <v>0</v>
      </c>
      <c r="L7" s="29">
        <f>SUM(データベース!I53:I58)</f>
        <v>0</v>
      </c>
      <c r="M7" s="29">
        <f>SUM(データベース!J53:J58)</f>
        <v>33</v>
      </c>
      <c r="N7" s="29">
        <f>SUM(データベース!K53:K58)</f>
        <v>0</v>
      </c>
      <c r="O7" s="29">
        <f>SUM(データベース!L53:L58)</f>
        <v>0</v>
      </c>
      <c r="P7" s="29">
        <f>SUM(データベース!M53:M58)</f>
        <v>43</v>
      </c>
      <c r="Q7" s="29">
        <f>SUM(データベース!N53:N58)</f>
        <v>21</v>
      </c>
      <c r="R7" s="29">
        <f>SUM(データベース!O53:O58)</f>
        <v>0</v>
      </c>
      <c r="S7" s="29">
        <f>SUM(データベース!P53:P58)</f>
        <v>0</v>
      </c>
      <c r="T7" s="29">
        <f>SUM(データベース!Q53:Q58)</f>
        <v>1</v>
      </c>
      <c r="U7" s="7" t="s">
        <v>20</v>
      </c>
      <c r="V7" s="13">
        <f>F7-'１月'!F7</f>
        <v>-22</v>
      </c>
    </row>
    <row r="8" spans="1:22" ht="36" customHeight="1">
      <c r="A8" s="83"/>
      <c r="B8" s="79" t="s">
        <v>25</v>
      </c>
      <c r="C8" s="80"/>
      <c r="D8" s="80"/>
      <c r="E8" s="81"/>
      <c r="F8" s="2">
        <f t="shared" ref="F8:F14" si="0">SUM(G8:T8)</f>
        <v>93</v>
      </c>
      <c r="G8" s="30">
        <f>データベース!B124</f>
        <v>0</v>
      </c>
      <c r="H8" s="30">
        <f>データベース!C124</f>
        <v>0</v>
      </c>
      <c r="I8" s="30">
        <f>データベース!D124</f>
        <v>0</v>
      </c>
      <c r="J8" s="30">
        <f>データベース!E124</f>
        <v>3</v>
      </c>
      <c r="K8" s="30">
        <f>データベース!F124</f>
        <v>0</v>
      </c>
      <c r="L8" s="30">
        <f>データベース!G124</f>
        <v>0</v>
      </c>
      <c r="M8" s="30">
        <f>データベース!H124</f>
        <v>33</v>
      </c>
      <c r="N8" s="30">
        <f>データベース!I124</f>
        <v>0</v>
      </c>
      <c r="O8" s="30">
        <f>データベース!J124</f>
        <v>0</v>
      </c>
      <c r="P8" s="30">
        <f>データベース!K124</f>
        <v>36</v>
      </c>
      <c r="Q8" s="30">
        <f>データベース!L124</f>
        <v>21</v>
      </c>
      <c r="R8" s="30">
        <f>データベース!M124</f>
        <v>0</v>
      </c>
      <c r="S8" s="30">
        <f>データベース!N124</f>
        <v>0</v>
      </c>
      <c r="T8" s="30">
        <f>データベース!O124</f>
        <v>0</v>
      </c>
      <c r="U8" s="8" t="s">
        <v>20</v>
      </c>
      <c r="V8" s="15">
        <f>F8-'１月'!F8</f>
        <v>-23</v>
      </c>
    </row>
    <row r="9" spans="1:22" ht="36" customHeight="1">
      <c r="A9" s="83"/>
      <c r="B9" s="79" t="s">
        <v>26</v>
      </c>
      <c r="C9" s="80"/>
      <c r="D9" s="80"/>
      <c r="E9" s="81"/>
      <c r="F9" s="2">
        <f t="shared" si="0"/>
        <v>9</v>
      </c>
      <c r="G9" s="30">
        <f>SUM(データベース!D$53:D$55)</f>
        <v>0</v>
      </c>
      <c r="H9" s="30">
        <f>SUM(データベース!E$53:E$55)</f>
        <v>0</v>
      </c>
      <c r="I9" s="30">
        <f>SUM(データベース!F$53:F$55)</f>
        <v>0</v>
      </c>
      <c r="J9" s="30">
        <f>SUM(データベース!G$53:G$55)</f>
        <v>1</v>
      </c>
      <c r="K9" s="30">
        <f>SUM(データベース!H$53:H$55)</f>
        <v>0</v>
      </c>
      <c r="L9" s="30">
        <f>SUM(データベース!I$53:I$55)</f>
        <v>0</v>
      </c>
      <c r="M9" s="30">
        <f>SUM(データベース!J$53:J$55)</f>
        <v>0</v>
      </c>
      <c r="N9" s="30">
        <f>SUM(データベース!K$53:K$55)</f>
        <v>0</v>
      </c>
      <c r="O9" s="30">
        <f>SUM(データベース!L$53:L$55)</f>
        <v>0</v>
      </c>
      <c r="P9" s="30">
        <f>SUM(データベース!M$53:M$55)</f>
        <v>7</v>
      </c>
      <c r="Q9" s="30">
        <f>SUM(データベース!N$53:N$55)</f>
        <v>0</v>
      </c>
      <c r="R9" s="30">
        <f>SUM(データベース!O$53:O$55)</f>
        <v>0</v>
      </c>
      <c r="S9" s="30">
        <f>SUM(データベース!P$53:P$55)</f>
        <v>0</v>
      </c>
      <c r="T9" s="30">
        <f>SUM(データベース!Q$53:Q$55)</f>
        <v>1</v>
      </c>
      <c r="U9" s="8"/>
      <c r="V9" s="4"/>
    </row>
    <row r="10" spans="1:22" ht="36" customHeight="1" thickBot="1">
      <c r="A10" s="84"/>
      <c r="B10" s="95" t="s">
        <v>27</v>
      </c>
      <c r="C10" s="96"/>
      <c r="D10" s="96"/>
      <c r="E10" s="97"/>
      <c r="F10" s="3">
        <f t="shared" si="0"/>
        <v>292</v>
      </c>
      <c r="G10" s="31">
        <f>(データベース!D53*2)+(データベース!D54*3)+(データベース!D55*4)+(データベース!D56*2)+(データベース!D57*3)+(データベース!D58*4)</f>
        <v>0</v>
      </c>
      <c r="H10" s="31">
        <f>(データベース!E53*2)+(データベース!E54*3)+(データベース!E55*4)+(データベース!E56*2)+(データベース!E57*3)+(データベース!E58*4)</f>
        <v>0</v>
      </c>
      <c r="I10" s="31">
        <f>(データベース!F53*2)+(データベース!F54*3)+(データベース!F55*4)+(データベース!F56*2)+(データベース!F57*3)+(データベース!F58*4)</f>
        <v>0</v>
      </c>
      <c r="J10" s="31">
        <f>(データベース!G53*2)+(データベース!G54*3)+(データベース!G55*4)+(データベース!G56*2)+(データベース!G57*3)+(データベース!G58*4)</f>
        <v>12</v>
      </c>
      <c r="K10" s="31">
        <f>(データベース!H53*2)+(データベース!H54*3)+(データベース!H55*4)+(データベース!H56*2)+(データベース!H57*3)+(データベース!H58*4)</f>
        <v>0</v>
      </c>
      <c r="L10" s="31">
        <f>(データベース!I53*2)+(データベース!I54*3)+(データベース!I55*4)+(データベース!I56*2)+(データベース!I57*3)+(データベース!I58*4)</f>
        <v>0</v>
      </c>
      <c r="M10" s="31">
        <f>(データベース!J53*2)+(データベース!J54*3)+(データベース!J55*4)+(データベース!J56*2)+(データベース!J57*3)+(データベース!J58*4)</f>
        <v>100</v>
      </c>
      <c r="N10" s="31">
        <f>(データベース!K53*2)+(データベース!K54*3)+(データベース!K55*4)+(データベース!K56*2)+(データベース!K57*3)+(データベース!K58*4)</f>
        <v>0</v>
      </c>
      <c r="O10" s="31">
        <f>(データベース!L53*2)+(データベース!L54*3)+(データベース!L55*4)+(データベース!L56*2)+(データベース!L57*3)+(データベース!L58*4)</f>
        <v>0</v>
      </c>
      <c r="P10" s="31">
        <f>(データベース!M53*2)+(データベース!M54*3)+(データベース!M55*4)+(データベース!M56*2)+(データベース!M57*3)+(データベース!M58*4)</f>
        <v>134</v>
      </c>
      <c r="Q10" s="31">
        <f>(データベース!N53*2)+(データベース!N54*3)+(データベース!N55*4)+(データベース!N56*2)+(データベース!N57*3)+(データベース!N58*4)</f>
        <v>42</v>
      </c>
      <c r="R10" s="31">
        <f>(データベース!O53*2)+(データベース!O54*3)+(データベース!O55*4)+(データベース!O56*2)+(データベース!O57*3)+(データベース!O58*4)</f>
        <v>0</v>
      </c>
      <c r="S10" s="31">
        <f>(データベース!P53*2)+(データベース!P54*3)+(データベース!P55*4)+(データベース!P56*2)+(データベース!P57*3)+(データベース!P58*4)</f>
        <v>0</v>
      </c>
      <c r="T10" s="31">
        <f>(データベース!Q53*2)+(データベース!Q54*3)+(データベース!Q55*4)+(データベース!Q56*2)+(データベース!Q57*3)+(データベース!Q58*4)</f>
        <v>4</v>
      </c>
      <c r="U10" s="9"/>
      <c r="V10" s="5"/>
    </row>
    <row r="11" spans="1:22" ht="36" customHeight="1" thickTop="1">
      <c r="A11" s="85" t="s">
        <v>19</v>
      </c>
      <c r="B11" s="98" t="s">
        <v>24</v>
      </c>
      <c r="C11" s="99"/>
      <c r="D11" s="99"/>
      <c r="E11" s="100"/>
      <c r="F11" s="2">
        <f>SUM(G11:T11)</f>
        <v>226</v>
      </c>
      <c r="G11" s="29">
        <f>'１月'!G11+'２月'!G7</f>
        <v>0</v>
      </c>
      <c r="H11" s="29">
        <f>'１月'!H11+'２月'!H7</f>
        <v>0</v>
      </c>
      <c r="I11" s="29">
        <f>'１月'!I11+'２月'!I7</f>
        <v>0</v>
      </c>
      <c r="J11" s="29">
        <f>'１月'!J11+'２月'!J7</f>
        <v>10</v>
      </c>
      <c r="K11" s="29">
        <f>'１月'!K11+'２月'!K7</f>
        <v>2</v>
      </c>
      <c r="L11" s="29">
        <f>'１月'!L11+'２月'!L7</f>
        <v>0</v>
      </c>
      <c r="M11" s="29">
        <f>'１月'!M11+'２月'!M7</f>
        <v>69</v>
      </c>
      <c r="N11" s="29">
        <f>'１月'!N11+'２月'!N7</f>
        <v>0</v>
      </c>
      <c r="O11" s="29">
        <f>'１月'!O11+'２月'!O7</f>
        <v>2</v>
      </c>
      <c r="P11" s="29">
        <f>'１月'!P11+'２月'!P7</f>
        <v>104</v>
      </c>
      <c r="Q11" s="29">
        <f>'１月'!Q11+'２月'!Q7</f>
        <v>37</v>
      </c>
      <c r="R11" s="29">
        <f>'１月'!R11+'２月'!R7</f>
        <v>0</v>
      </c>
      <c r="S11" s="29">
        <f>'１月'!S11+'２月'!S7</f>
        <v>0</v>
      </c>
      <c r="T11" s="29">
        <f>'１月'!T11+'２月'!T7</f>
        <v>2</v>
      </c>
      <c r="U11" s="10" t="s">
        <v>21</v>
      </c>
      <c r="V11" s="16">
        <f>F11-SUM(データベース!Q3:Q6)</f>
        <v>12</v>
      </c>
    </row>
    <row r="12" spans="1:22" ht="36" customHeight="1">
      <c r="A12" s="83"/>
      <c r="B12" s="79" t="s">
        <v>25</v>
      </c>
      <c r="C12" s="80"/>
      <c r="D12" s="80"/>
      <c r="E12" s="81"/>
      <c r="F12" s="2">
        <f t="shared" si="0"/>
        <v>209</v>
      </c>
      <c r="G12" s="30">
        <f>'１月'!G12+'２月'!G8</f>
        <v>0</v>
      </c>
      <c r="H12" s="30">
        <f>'１月'!H12+'２月'!H8</f>
        <v>0</v>
      </c>
      <c r="I12" s="30">
        <f>'１月'!I12+'２月'!I8</f>
        <v>0</v>
      </c>
      <c r="J12" s="30">
        <f>'１月'!J12+'２月'!J8</f>
        <v>8</v>
      </c>
      <c r="K12" s="30">
        <f>'１月'!K12+'２月'!K8</f>
        <v>2</v>
      </c>
      <c r="L12" s="30">
        <f>'１月'!L12+'２月'!L8</f>
        <v>0</v>
      </c>
      <c r="M12" s="30">
        <f>'１月'!M12+'２月'!M8</f>
        <v>68</v>
      </c>
      <c r="N12" s="30">
        <f>'１月'!N12+'２月'!N8</f>
        <v>0</v>
      </c>
      <c r="O12" s="30">
        <f>'１月'!O12+'２月'!O8</f>
        <v>1</v>
      </c>
      <c r="P12" s="30">
        <f>'１月'!P12+'２月'!P8</f>
        <v>93</v>
      </c>
      <c r="Q12" s="30">
        <f>'１月'!Q12+'２月'!Q8</f>
        <v>37</v>
      </c>
      <c r="R12" s="30">
        <f>'１月'!R12+'２月'!R8</f>
        <v>0</v>
      </c>
      <c r="S12" s="30">
        <f>'１月'!S12+'２月'!S8</f>
        <v>0</v>
      </c>
      <c r="T12" s="30">
        <f>'１月'!T12+'２月'!T8</f>
        <v>0</v>
      </c>
      <c r="U12" s="8" t="s">
        <v>21</v>
      </c>
      <c r="V12" s="14">
        <f>F12-SUM(データベース!P31:P32)</f>
        <v>6</v>
      </c>
    </row>
    <row r="13" spans="1:22" ht="36" customHeight="1">
      <c r="A13" s="83"/>
      <c r="B13" s="79" t="s">
        <v>26</v>
      </c>
      <c r="C13" s="80"/>
      <c r="D13" s="80"/>
      <c r="E13" s="81"/>
      <c r="F13" s="2">
        <f t="shared" si="0"/>
        <v>17</v>
      </c>
      <c r="G13" s="30">
        <f>'１月'!G9+'２月'!G9</f>
        <v>0</v>
      </c>
      <c r="H13" s="30">
        <f>'１月'!H9+'２月'!H9</f>
        <v>0</v>
      </c>
      <c r="I13" s="30">
        <f>'１月'!I9+'２月'!I9</f>
        <v>0</v>
      </c>
      <c r="J13" s="30">
        <f>'１月'!J9+'２月'!J9</f>
        <v>2</v>
      </c>
      <c r="K13" s="30">
        <f>'１月'!K9+'２月'!K9</f>
        <v>0</v>
      </c>
      <c r="L13" s="30">
        <f>'１月'!L9+'２月'!L9</f>
        <v>0</v>
      </c>
      <c r="M13" s="30">
        <f>'１月'!M9+'２月'!M9</f>
        <v>1</v>
      </c>
      <c r="N13" s="30">
        <f>'１月'!N9+'２月'!N9</f>
        <v>0</v>
      </c>
      <c r="O13" s="30">
        <f>'１月'!O9+'２月'!O9</f>
        <v>1</v>
      </c>
      <c r="P13" s="30">
        <f>'１月'!P9+'２月'!P9</f>
        <v>11</v>
      </c>
      <c r="Q13" s="30">
        <f>'１月'!Q9+'２月'!Q9</f>
        <v>0</v>
      </c>
      <c r="R13" s="30">
        <f>'１月'!R9+'２月'!R9</f>
        <v>0</v>
      </c>
      <c r="S13" s="30">
        <f>'１月'!S9+'２月'!S9</f>
        <v>0</v>
      </c>
      <c r="T13" s="30">
        <f>'１月'!T9+'２月'!T9</f>
        <v>2</v>
      </c>
      <c r="U13" s="11"/>
      <c r="V13" s="4"/>
    </row>
    <row r="14" spans="1:22" ht="36" customHeight="1" thickBot="1">
      <c r="A14" s="86"/>
      <c r="B14" s="61" t="s">
        <v>27</v>
      </c>
      <c r="C14" s="62"/>
      <c r="D14" s="62"/>
      <c r="E14" s="63"/>
      <c r="F14" s="1">
        <f t="shared" si="0"/>
        <v>653</v>
      </c>
      <c r="G14" s="32">
        <f>'１月'!G14+'２月'!G10</f>
        <v>0</v>
      </c>
      <c r="H14" s="32">
        <f>'１月'!H14+'２月'!H10</f>
        <v>0</v>
      </c>
      <c r="I14" s="32">
        <f>'１月'!I14+'２月'!I10</f>
        <v>0</v>
      </c>
      <c r="J14" s="32">
        <f>'１月'!J14+'２月'!J10</f>
        <v>30</v>
      </c>
      <c r="K14" s="32">
        <f>'１月'!K14+'２月'!K10</f>
        <v>6</v>
      </c>
      <c r="L14" s="32">
        <f>'１月'!L14+'２月'!L10</f>
        <v>0</v>
      </c>
      <c r="M14" s="32">
        <f>'１月'!M14+'２月'!M10</f>
        <v>208</v>
      </c>
      <c r="N14" s="32">
        <f>'１月'!N14+'２月'!N10</f>
        <v>0</v>
      </c>
      <c r="O14" s="32">
        <f>'１月'!O14+'２月'!O10</f>
        <v>6</v>
      </c>
      <c r="P14" s="32">
        <f>'１月'!P14+'２月'!P10</f>
        <v>322</v>
      </c>
      <c r="Q14" s="32">
        <f>'１月'!Q14+'２月'!Q10</f>
        <v>74</v>
      </c>
      <c r="R14" s="32">
        <f>'１月'!R14+'２月'!R10</f>
        <v>0</v>
      </c>
      <c r="S14" s="32">
        <f>'１月'!S14+'２月'!S10</f>
        <v>0</v>
      </c>
      <c r="T14" s="32">
        <f>'１月'!T14+'２月'!T10</f>
        <v>7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A11:A14"/>
    <mergeCell ref="B11:E11"/>
    <mergeCell ref="B12:E12"/>
    <mergeCell ref="B13:E13"/>
    <mergeCell ref="B14:E14"/>
    <mergeCell ref="O5:O6"/>
    <mergeCell ref="A7:A10"/>
    <mergeCell ref="B7:E7"/>
    <mergeCell ref="B8:E8"/>
    <mergeCell ref="B9:E9"/>
    <mergeCell ref="B10:E10"/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74F3-B7C4-4EE1-AFEE-B8711EF8C73D}">
  <dimension ref="A1:V66"/>
  <sheetViews>
    <sheetView view="pageBreakPreview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2" ht="18.75" customHeight="1"/>
    <row r="3" spans="1:22" ht="19.5" customHeight="1" thickBot="1">
      <c r="A3" s="17" t="str">
        <f>'１月'!A3</f>
        <v>令和</v>
      </c>
      <c r="B3" s="18">
        <f>'１月'!B3</f>
        <v>8</v>
      </c>
      <c r="C3" s="18" t="s">
        <v>29</v>
      </c>
      <c r="D3" s="18">
        <v>3</v>
      </c>
      <c r="E3" s="18" t="s">
        <v>31</v>
      </c>
      <c r="S3" s="101" t="s">
        <v>22</v>
      </c>
      <c r="T3" s="101"/>
      <c r="U3" s="101"/>
      <c r="V3" s="101"/>
    </row>
    <row r="4" spans="1:22" ht="26.25" customHeight="1">
      <c r="A4" s="64" t="s">
        <v>30</v>
      </c>
      <c r="B4" s="65"/>
      <c r="C4" s="65"/>
      <c r="D4" s="65"/>
      <c r="E4" s="66"/>
      <c r="F4" s="92" t="s">
        <v>1</v>
      </c>
      <c r="G4" s="73" t="s">
        <v>23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  <c r="U4" s="102" t="s">
        <v>17</v>
      </c>
      <c r="V4" s="103"/>
    </row>
    <row r="5" spans="1:22" ht="26.25" customHeight="1">
      <c r="A5" s="67"/>
      <c r="B5" s="68"/>
      <c r="C5" s="68"/>
      <c r="D5" s="68"/>
      <c r="E5" s="69"/>
      <c r="F5" s="93"/>
      <c r="G5" s="87" t="s">
        <v>3</v>
      </c>
      <c r="H5" s="87" t="s">
        <v>2</v>
      </c>
      <c r="I5" s="87" t="s">
        <v>4</v>
      </c>
      <c r="J5" s="87" t="s">
        <v>5</v>
      </c>
      <c r="K5" s="87" t="s">
        <v>6</v>
      </c>
      <c r="L5" s="87" t="s">
        <v>7</v>
      </c>
      <c r="M5" s="87" t="s">
        <v>8</v>
      </c>
      <c r="N5" s="87" t="s">
        <v>9</v>
      </c>
      <c r="O5" s="87" t="s">
        <v>10</v>
      </c>
      <c r="P5" s="87" t="s">
        <v>11</v>
      </c>
      <c r="Q5" s="89" t="s">
        <v>12</v>
      </c>
      <c r="R5" s="90"/>
      <c r="S5" s="90"/>
      <c r="T5" s="91"/>
      <c r="U5" s="104"/>
      <c r="V5" s="105"/>
    </row>
    <row r="6" spans="1:22" ht="110.25" customHeight="1" thickBot="1">
      <c r="A6" s="70"/>
      <c r="B6" s="71"/>
      <c r="C6" s="71"/>
      <c r="D6" s="71"/>
      <c r="E6" s="72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19" t="s">
        <v>13</v>
      </c>
      <c r="R6" s="19" t="s">
        <v>14</v>
      </c>
      <c r="S6" s="19" t="s">
        <v>15</v>
      </c>
      <c r="T6" s="19" t="s">
        <v>16</v>
      </c>
      <c r="U6" s="106"/>
      <c r="V6" s="105"/>
    </row>
    <row r="7" spans="1:22" ht="36" customHeight="1">
      <c r="A7" s="82" t="s">
        <v>18</v>
      </c>
      <c r="B7" s="76" t="s">
        <v>24</v>
      </c>
      <c r="C7" s="77"/>
      <c r="D7" s="77"/>
      <c r="E7" s="78"/>
      <c r="F7" s="2">
        <f t="shared" ref="F7:F14" si="0">SUM(G7:T7)</f>
        <v>75</v>
      </c>
      <c r="G7" s="29">
        <f>SUM(データベース!D59:D64)</f>
        <v>0</v>
      </c>
      <c r="H7" s="29">
        <f>SUM(データベース!E59:E64)</f>
        <v>0</v>
      </c>
      <c r="I7" s="29">
        <f>SUM(データベース!F59:F64)</f>
        <v>0</v>
      </c>
      <c r="J7" s="29">
        <f>SUM(データベース!G59:G64)</f>
        <v>4</v>
      </c>
      <c r="K7" s="29">
        <f>SUM(データベース!H59:H64)</f>
        <v>0</v>
      </c>
      <c r="L7" s="29">
        <f>SUM(データベース!I59:I64)</f>
        <v>0</v>
      </c>
      <c r="M7" s="29">
        <f>SUM(データベース!J59:J64)</f>
        <v>18</v>
      </c>
      <c r="N7" s="29">
        <f>SUM(データベース!K59:K64)</f>
        <v>0</v>
      </c>
      <c r="O7" s="29">
        <f>SUM(データベース!L59:L64)</f>
        <v>1</v>
      </c>
      <c r="P7" s="29">
        <f>SUM(データベース!M59:M64)</f>
        <v>32</v>
      </c>
      <c r="Q7" s="29">
        <f>SUM(データベース!N59:N64)</f>
        <v>18</v>
      </c>
      <c r="R7" s="29">
        <f>SUM(データベース!O59:O64)</f>
        <v>0</v>
      </c>
      <c r="S7" s="29">
        <f>SUM(データベース!P59:P64)</f>
        <v>0</v>
      </c>
      <c r="T7" s="29">
        <f>SUM(データベース!Q59:Q64)</f>
        <v>2</v>
      </c>
      <c r="U7" s="7" t="s">
        <v>20</v>
      </c>
      <c r="V7" s="13">
        <f>F7-'２月'!F7</f>
        <v>-27</v>
      </c>
    </row>
    <row r="8" spans="1:22" ht="36" customHeight="1">
      <c r="A8" s="83"/>
      <c r="B8" s="79" t="s">
        <v>25</v>
      </c>
      <c r="C8" s="80"/>
      <c r="D8" s="80"/>
      <c r="E8" s="81"/>
      <c r="F8" s="2">
        <f t="shared" si="0"/>
        <v>68</v>
      </c>
      <c r="G8" s="30">
        <f>データベース!B125</f>
        <v>0</v>
      </c>
      <c r="H8" s="30">
        <f>データベース!C125</f>
        <v>0</v>
      </c>
      <c r="I8" s="30">
        <f>データベース!D125</f>
        <v>0</v>
      </c>
      <c r="J8" s="30">
        <f>データベース!E125</f>
        <v>2</v>
      </c>
      <c r="K8" s="30">
        <f>データベース!F125</f>
        <v>0</v>
      </c>
      <c r="L8" s="30">
        <f>データベース!G125</f>
        <v>0</v>
      </c>
      <c r="M8" s="30">
        <f>データベース!H125</f>
        <v>17</v>
      </c>
      <c r="N8" s="30">
        <f>データベース!I125</f>
        <v>0</v>
      </c>
      <c r="O8" s="30">
        <f>データベース!J125</f>
        <v>0</v>
      </c>
      <c r="P8" s="30">
        <f>データベース!K125</f>
        <v>31</v>
      </c>
      <c r="Q8" s="30">
        <f>データベース!L125</f>
        <v>18</v>
      </c>
      <c r="R8" s="30">
        <f>データベース!M125</f>
        <v>0</v>
      </c>
      <c r="S8" s="30">
        <f>データベース!N125</f>
        <v>0</v>
      </c>
      <c r="T8" s="30">
        <f>データベース!O125</f>
        <v>0</v>
      </c>
      <c r="U8" s="8" t="s">
        <v>20</v>
      </c>
      <c r="V8" s="15">
        <f>F8-'２月'!F8</f>
        <v>-25</v>
      </c>
    </row>
    <row r="9" spans="1:22" ht="36" customHeight="1">
      <c r="A9" s="83"/>
      <c r="B9" s="79" t="s">
        <v>26</v>
      </c>
      <c r="C9" s="80"/>
      <c r="D9" s="80"/>
      <c r="E9" s="81"/>
      <c r="F9" s="2">
        <f t="shared" si="0"/>
        <v>7</v>
      </c>
      <c r="G9" s="30">
        <f>SUM(データベース!D$59:D$61)</f>
        <v>0</v>
      </c>
      <c r="H9" s="30">
        <f>SUM(データベース!E$59:E$61)</f>
        <v>0</v>
      </c>
      <c r="I9" s="30">
        <f>SUM(データベース!F$59:F$61)</f>
        <v>0</v>
      </c>
      <c r="J9" s="30">
        <f>SUM(データベース!G$59:G$61)</f>
        <v>2</v>
      </c>
      <c r="K9" s="30">
        <f>SUM(データベース!H$59:H$61)</f>
        <v>0</v>
      </c>
      <c r="L9" s="30">
        <f>SUM(データベース!I$59:I$61)</f>
        <v>0</v>
      </c>
      <c r="M9" s="30">
        <f>SUM(データベース!J$59:J$61)</f>
        <v>1</v>
      </c>
      <c r="N9" s="30">
        <f>SUM(データベース!K$59:K$61)</f>
        <v>0</v>
      </c>
      <c r="O9" s="30">
        <f>SUM(データベース!L$59:L$61)</f>
        <v>1</v>
      </c>
      <c r="P9" s="30">
        <f>SUM(データベース!M$59:M$61)</f>
        <v>1</v>
      </c>
      <c r="Q9" s="30">
        <f>SUM(データベース!N$59:N$61)</f>
        <v>0</v>
      </c>
      <c r="R9" s="30">
        <f>SUM(データベース!O$59:O$61)</f>
        <v>0</v>
      </c>
      <c r="S9" s="30">
        <f>SUM(データベース!P$59:P$61)</f>
        <v>0</v>
      </c>
      <c r="T9" s="30">
        <f>SUM(データベース!Q$59:Q$61)</f>
        <v>2</v>
      </c>
      <c r="U9" s="8"/>
      <c r="V9" s="4"/>
    </row>
    <row r="10" spans="1:22" ht="36" customHeight="1" thickBot="1">
      <c r="A10" s="84"/>
      <c r="B10" s="95" t="s">
        <v>27</v>
      </c>
      <c r="C10" s="96"/>
      <c r="D10" s="96"/>
      <c r="E10" s="97"/>
      <c r="F10" s="3">
        <f t="shared" si="0"/>
        <v>213</v>
      </c>
      <c r="G10" s="31">
        <f>(データベース!D59*2)+(データベース!D60*3)+(データベース!D61*4)+(データベース!D62*2)+(データベース!D63*3)+(データベース!D64*4)</f>
        <v>0</v>
      </c>
      <c r="H10" s="31">
        <f>(データベース!E59*2)+(データベース!E60*3)+(データベース!E61*4)+(データベース!E62*2)+(データベース!E63*3)+(データベース!E64*4)</f>
        <v>0</v>
      </c>
      <c r="I10" s="31">
        <f>(データベース!F59*2)+(データベース!F60*3)+(データベース!F61*4)+(データベース!F62*2)+(データベース!F63*3)+(データベース!F64*4)</f>
        <v>0</v>
      </c>
      <c r="J10" s="31">
        <f>(データベース!G59*2)+(データベース!G60*3)+(データベース!G61*4)+(データベース!G62*2)+(データベース!G63*3)+(データベース!G64*4)</f>
        <v>12</v>
      </c>
      <c r="K10" s="31">
        <f>(データベース!H59*2)+(データベース!H60*3)+(データベース!H61*4)+(データベース!H62*2)+(データベース!H63*3)+(データベース!H64*4)</f>
        <v>0</v>
      </c>
      <c r="L10" s="31">
        <f>(データベース!I59*2)+(データベース!I60*3)+(データベース!I61*4)+(データベース!I62*2)+(データベース!I63*3)+(データベース!I64*4)</f>
        <v>0</v>
      </c>
      <c r="M10" s="31">
        <f>(データベース!J59*2)+(データベース!J60*3)+(データベース!J61*4)+(データベース!J62*2)+(データベース!J63*3)+(データベース!J64*4)</f>
        <v>55</v>
      </c>
      <c r="N10" s="31">
        <f>(データベース!K59*2)+(データベース!K60*3)+(データベース!K61*4)+(データベース!K62*2)+(データベース!K63*3)+(データベース!K64*4)</f>
        <v>0</v>
      </c>
      <c r="O10" s="31">
        <f>(データベース!L59*2)+(データベース!L60*3)+(データベース!L61*4)+(データベース!L62*2)+(データベース!L63*3)+(データベース!L64*4)</f>
        <v>3</v>
      </c>
      <c r="P10" s="31">
        <f>(データベース!M59*2)+(データベース!M60*3)+(データベース!M61*4)+(データベース!M62*2)+(データベース!M63*3)+(データベース!M64*4)</f>
        <v>101</v>
      </c>
      <c r="Q10" s="31">
        <f>(データベース!N59*2)+(データベース!N60*3)+(データベース!N61*4)+(データベース!N62*2)+(データベース!N63*3)+(データベース!N64*4)</f>
        <v>36</v>
      </c>
      <c r="R10" s="31">
        <f>(データベース!O59*2)+(データベース!O60*3)+(データベース!O61*4)+(データベース!O62*2)+(データベース!O63*3)+(データベース!O64*4)</f>
        <v>0</v>
      </c>
      <c r="S10" s="31">
        <f>(データベース!P59*2)+(データベース!P60*3)+(データベース!P61*4)+(データベース!P62*2)+(データベース!P63*3)+(データベース!P64*4)</f>
        <v>0</v>
      </c>
      <c r="T10" s="31">
        <f>(データベース!Q59*2)+(データベース!Q60*3)+(データベース!Q61*4)+(データベース!Q62*2)+(データベース!Q63*3)+(データベース!Q64*4)</f>
        <v>6</v>
      </c>
      <c r="U10" s="9"/>
      <c r="V10" s="5"/>
    </row>
    <row r="11" spans="1:22" ht="36" customHeight="1" thickTop="1">
      <c r="A11" s="85" t="s">
        <v>19</v>
      </c>
      <c r="B11" s="98" t="s">
        <v>24</v>
      </c>
      <c r="C11" s="99"/>
      <c r="D11" s="99"/>
      <c r="E11" s="100"/>
      <c r="F11" s="2">
        <f t="shared" si="0"/>
        <v>301</v>
      </c>
      <c r="G11" s="29">
        <f>'２月'!G11+'３月'!G7</f>
        <v>0</v>
      </c>
      <c r="H11" s="29">
        <f>'２月'!H11+'３月'!H7</f>
        <v>0</v>
      </c>
      <c r="I11" s="29">
        <f>'２月'!I11+'３月'!I7</f>
        <v>0</v>
      </c>
      <c r="J11" s="29">
        <f>'２月'!J11+'３月'!J7</f>
        <v>14</v>
      </c>
      <c r="K11" s="29">
        <f>'２月'!K11+'３月'!K7</f>
        <v>2</v>
      </c>
      <c r="L11" s="29">
        <f>'２月'!L11+'３月'!L7</f>
        <v>0</v>
      </c>
      <c r="M11" s="29">
        <f>'２月'!M11+'３月'!M7</f>
        <v>87</v>
      </c>
      <c r="N11" s="29">
        <f>'２月'!N11+'３月'!N7</f>
        <v>0</v>
      </c>
      <c r="O11" s="29">
        <f>'２月'!O11+'３月'!O7</f>
        <v>3</v>
      </c>
      <c r="P11" s="29">
        <f>'２月'!P11+'３月'!P7</f>
        <v>136</v>
      </c>
      <c r="Q11" s="29">
        <f>'２月'!Q11+'３月'!Q7</f>
        <v>55</v>
      </c>
      <c r="R11" s="29">
        <f>'２月'!R11+'３月'!R7</f>
        <v>0</v>
      </c>
      <c r="S11" s="29">
        <f>'２月'!S11+'３月'!S7</f>
        <v>0</v>
      </c>
      <c r="T11" s="29">
        <f>'２月'!T11+'３月'!T7</f>
        <v>4</v>
      </c>
      <c r="U11" s="10" t="s">
        <v>21</v>
      </c>
      <c r="V11" s="16">
        <f>F11-SUM(データベース!Q3:Q8)</f>
        <v>26</v>
      </c>
    </row>
    <row r="12" spans="1:22" ht="36" customHeight="1">
      <c r="A12" s="83"/>
      <c r="B12" s="79" t="s">
        <v>25</v>
      </c>
      <c r="C12" s="80"/>
      <c r="D12" s="80"/>
      <c r="E12" s="81"/>
      <c r="F12" s="2">
        <f t="shared" si="0"/>
        <v>277</v>
      </c>
      <c r="G12" s="30">
        <f>'２月'!G12+'３月'!G8</f>
        <v>0</v>
      </c>
      <c r="H12" s="30">
        <f>'２月'!H12+'３月'!H8</f>
        <v>0</v>
      </c>
      <c r="I12" s="30">
        <f>'２月'!I12+'３月'!I8</f>
        <v>0</v>
      </c>
      <c r="J12" s="30">
        <f>'２月'!J12+'３月'!J8</f>
        <v>10</v>
      </c>
      <c r="K12" s="30">
        <f>'２月'!K12+'３月'!K8</f>
        <v>2</v>
      </c>
      <c r="L12" s="30">
        <f>'２月'!L12+'３月'!L8</f>
        <v>0</v>
      </c>
      <c r="M12" s="30">
        <f>'２月'!M12+'３月'!M8</f>
        <v>85</v>
      </c>
      <c r="N12" s="30">
        <f>'２月'!N12+'３月'!N8</f>
        <v>0</v>
      </c>
      <c r="O12" s="30">
        <f>'２月'!O12+'３月'!O8</f>
        <v>1</v>
      </c>
      <c r="P12" s="30">
        <f>'２月'!P12+'３月'!P8</f>
        <v>124</v>
      </c>
      <c r="Q12" s="30">
        <f>'２月'!Q12+'３月'!Q8</f>
        <v>55</v>
      </c>
      <c r="R12" s="30">
        <f>'２月'!R12+'３月'!R8</f>
        <v>0</v>
      </c>
      <c r="S12" s="30">
        <f>'２月'!S12+'３月'!S8</f>
        <v>0</v>
      </c>
      <c r="T12" s="30">
        <f>'２月'!T12+'３月'!T8</f>
        <v>0</v>
      </c>
      <c r="U12" s="8" t="s">
        <v>21</v>
      </c>
      <c r="V12" s="14">
        <f>F12-SUM(データベース!P31:P33)</f>
        <v>16</v>
      </c>
    </row>
    <row r="13" spans="1:22" ht="36" customHeight="1">
      <c r="A13" s="83"/>
      <c r="B13" s="79" t="s">
        <v>26</v>
      </c>
      <c r="C13" s="80"/>
      <c r="D13" s="80"/>
      <c r="E13" s="81"/>
      <c r="F13" s="2">
        <f t="shared" si="0"/>
        <v>24</v>
      </c>
      <c r="G13" s="30">
        <f>'２月'!G13+'３月'!G9</f>
        <v>0</v>
      </c>
      <c r="H13" s="30">
        <f>'２月'!H13+'３月'!H9</f>
        <v>0</v>
      </c>
      <c r="I13" s="30">
        <f>'２月'!I13+'３月'!I9</f>
        <v>0</v>
      </c>
      <c r="J13" s="30">
        <f>'２月'!J13+'３月'!J9</f>
        <v>4</v>
      </c>
      <c r="K13" s="30">
        <f>'２月'!K13+'３月'!K9</f>
        <v>0</v>
      </c>
      <c r="L13" s="30">
        <f>'２月'!L13+'３月'!L9</f>
        <v>0</v>
      </c>
      <c r="M13" s="30">
        <f>'２月'!M13+'３月'!M9</f>
        <v>2</v>
      </c>
      <c r="N13" s="30">
        <f>'２月'!N13+'３月'!N9</f>
        <v>0</v>
      </c>
      <c r="O13" s="30">
        <f>'２月'!O13+'３月'!O9</f>
        <v>2</v>
      </c>
      <c r="P13" s="30">
        <f>'２月'!P13+'３月'!P9</f>
        <v>12</v>
      </c>
      <c r="Q13" s="30">
        <f>'２月'!Q13+'３月'!Q9</f>
        <v>0</v>
      </c>
      <c r="R13" s="30">
        <f>'２月'!R13+'３月'!R9</f>
        <v>0</v>
      </c>
      <c r="S13" s="30">
        <f>'２月'!S13+'３月'!S9</f>
        <v>0</v>
      </c>
      <c r="T13" s="30">
        <f>'２月'!T13+'３月'!T9</f>
        <v>4</v>
      </c>
      <c r="U13" s="11"/>
      <c r="V13" s="4"/>
    </row>
    <row r="14" spans="1:22" ht="36" customHeight="1" thickBot="1">
      <c r="A14" s="86"/>
      <c r="B14" s="61" t="s">
        <v>27</v>
      </c>
      <c r="C14" s="62"/>
      <c r="D14" s="62"/>
      <c r="E14" s="63"/>
      <c r="F14" s="1">
        <f t="shared" si="0"/>
        <v>866</v>
      </c>
      <c r="G14" s="32">
        <f>'２月'!G14+'３月'!G10</f>
        <v>0</v>
      </c>
      <c r="H14" s="32">
        <f>'２月'!H14+'３月'!H10</f>
        <v>0</v>
      </c>
      <c r="I14" s="32">
        <f>'２月'!I14+'３月'!I10</f>
        <v>0</v>
      </c>
      <c r="J14" s="32">
        <f>'２月'!J14+'３月'!J10</f>
        <v>42</v>
      </c>
      <c r="K14" s="32">
        <f>'２月'!K14+'３月'!K10</f>
        <v>6</v>
      </c>
      <c r="L14" s="32">
        <f>'２月'!L14+'３月'!L10</f>
        <v>0</v>
      </c>
      <c r="M14" s="32">
        <f>'２月'!M14+'３月'!M10</f>
        <v>263</v>
      </c>
      <c r="N14" s="32">
        <f>'２月'!N14+'３月'!N10</f>
        <v>0</v>
      </c>
      <c r="O14" s="32">
        <f>'２月'!O14+'３月'!O10</f>
        <v>9</v>
      </c>
      <c r="P14" s="32">
        <f>'２月'!P14+'３月'!P10</f>
        <v>423</v>
      </c>
      <c r="Q14" s="32">
        <f>'２月'!Q14+'３月'!Q10</f>
        <v>110</v>
      </c>
      <c r="R14" s="32">
        <f>'２月'!R14+'３月'!R10</f>
        <v>0</v>
      </c>
      <c r="S14" s="32">
        <f>'２月'!S14+'３月'!S10</f>
        <v>0</v>
      </c>
      <c r="T14" s="32">
        <f>'２月'!T14+'３月'!T10</f>
        <v>13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A11:A14"/>
    <mergeCell ref="B11:E11"/>
    <mergeCell ref="B12:E12"/>
    <mergeCell ref="B13:E13"/>
    <mergeCell ref="B14:E14"/>
    <mergeCell ref="O5:O6"/>
    <mergeCell ref="A7:A10"/>
    <mergeCell ref="B7:E7"/>
    <mergeCell ref="B8:E8"/>
    <mergeCell ref="B9:E9"/>
    <mergeCell ref="B10:E10"/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5B71B-B7B0-480F-A2D1-BFC1B4A59A77}">
  <dimension ref="A1:V66"/>
  <sheetViews>
    <sheetView view="pageBreakPreview" zoomScaleNormal="75" zoomScaleSheetLayoutView="100" workbookViewId="0">
      <selection activeCell="G14" sqref="G14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2" ht="18.75" customHeight="1"/>
    <row r="3" spans="1:22" ht="19.5" customHeight="1" thickBot="1">
      <c r="A3" s="17" t="str">
        <f>'１月'!A3</f>
        <v>令和</v>
      </c>
      <c r="B3" s="18">
        <f>'１月'!B3</f>
        <v>8</v>
      </c>
      <c r="C3" s="18" t="s">
        <v>29</v>
      </c>
      <c r="D3" s="18">
        <v>4</v>
      </c>
      <c r="E3" s="18" t="s">
        <v>31</v>
      </c>
      <c r="S3" s="101" t="s">
        <v>22</v>
      </c>
      <c r="T3" s="101"/>
      <c r="U3" s="101"/>
      <c r="V3" s="101"/>
    </row>
    <row r="4" spans="1:22" ht="26.25" customHeight="1">
      <c r="A4" s="64" t="s">
        <v>30</v>
      </c>
      <c r="B4" s="65"/>
      <c r="C4" s="65"/>
      <c r="D4" s="65"/>
      <c r="E4" s="66"/>
      <c r="F4" s="92" t="s">
        <v>1</v>
      </c>
      <c r="G4" s="73" t="s">
        <v>23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  <c r="U4" s="102" t="s">
        <v>17</v>
      </c>
      <c r="V4" s="103"/>
    </row>
    <row r="5" spans="1:22" ht="26.25" customHeight="1">
      <c r="A5" s="67"/>
      <c r="B5" s="68"/>
      <c r="C5" s="68"/>
      <c r="D5" s="68"/>
      <c r="E5" s="69"/>
      <c r="F5" s="93"/>
      <c r="G5" s="87" t="s">
        <v>3</v>
      </c>
      <c r="H5" s="87" t="s">
        <v>2</v>
      </c>
      <c r="I5" s="87" t="s">
        <v>4</v>
      </c>
      <c r="J5" s="87" t="s">
        <v>5</v>
      </c>
      <c r="K5" s="87" t="s">
        <v>6</v>
      </c>
      <c r="L5" s="87" t="s">
        <v>7</v>
      </c>
      <c r="M5" s="87" t="s">
        <v>8</v>
      </c>
      <c r="N5" s="87" t="s">
        <v>9</v>
      </c>
      <c r="O5" s="87" t="s">
        <v>10</v>
      </c>
      <c r="P5" s="87" t="s">
        <v>11</v>
      </c>
      <c r="Q5" s="89" t="s">
        <v>12</v>
      </c>
      <c r="R5" s="90"/>
      <c r="S5" s="90"/>
      <c r="T5" s="91"/>
      <c r="U5" s="104"/>
      <c r="V5" s="105"/>
    </row>
    <row r="6" spans="1:22" ht="110.25" customHeight="1" thickBot="1">
      <c r="A6" s="70"/>
      <c r="B6" s="71"/>
      <c r="C6" s="71"/>
      <c r="D6" s="71"/>
      <c r="E6" s="72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19" t="s">
        <v>13</v>
      </c>
      <c r="R6" s="19" t="s">
        <v>14</v>
      </c>
      <c r="S6" s="19" t="s">
        <v>15</v>
      </c>
      <c r="T6" s="19" t="s">
        <v>16</v>
      </c>
      <c r="U6" s="106"/>
      <c r="V6" s="105"/>
    </row>
    <row r="7" spans="1:22" ht="36" customHeight="1">
      <c r="A7" s="82" t="s">
        <v>18</v>
      </c>
      <c r="B7" s="76" t="s">
        <v>24</v>
      </c>
      <c r="C7" s="77"/>
      <c r="D7" s="77"/>
      <c r="E7" s="78"/>
      <c r="F7" s="2">
        <f t="shared" ref="F7:F14" si="0">SUM(G7:T7)</f>
        <v>63</v>
      </c>
      <c r="G7" s="29">
        <f>SUM(データベース!D65:D70)</f>
        <v>0</v>
      </c>
      <c r="H7" s="29">
        <f>SUM(データベース!E65:E70)</f>
        <v>0</v>
      </c>
      <c r="I7" s="29">
        <f>SUM(データベース!F65:F70)</f>
        <v>0</v>
      </c>
      <c r="J7" s="29">
        <f>SUM(データベース!G65:G70)</f>
        <v>2</v>
      </c>
      <c r="K7" s="29">
        <f>SUM(データベース!H65:H70)</f>
        <v>0</v>
      </c>
      <c r="L7" s="29">
        <f>SUM(データベース!I65:I70)</f>
        <v>0</v>
      </c>
      <c r="M7" s="29">
        <f>SUM(データベース!J65:J70)</f>
        <v>9</v>
      </c>
      <c r="N7" s="29">
        <f>SUM(データベース!K65:K70)</f>
        <v>0</v>
      </c>
      <c r="O7" s="29">
        <f>SUM(データベース!L65:L70)</f>
        <v>0</v>
      </c>
      <c r="P7" s="29">
        <f>SUM(データベース!M65:M70)</f>
        <v>34</v>
      </c>
      <c r="Q7" s="29">
        <f>SUM(データベース!N65:N70)</f>
        <v>18</v>
      </c>
      <c r="R7" s="29">
        <f>SUM(データベース!O65:O70)</f>
        <v>0</v>
      </c>
      <c r="S7" s="29">
        <f>SUM(データベース!P65:P70)</f>
        <v>0</v>
      </c>
      <c r="T7" s="29">
        <f>SUM(データベース!Q65:Q70)</f>
        <v>0</v>
      </c>
      <c r="U7" s="7" t="s">
        <v>20</v>
      </c>
      <c r="V7" s="13">
        <f>F7-'３月'!F7</f>
        <v>-12</v>
      </c>
    </row>
    <row r="8" spans="1:22" ht="36" customHeight="1">
      <c r="A8" s="83"/>
      <c r="B8" s="79" t="s">
        <v>25</v>
      </c>
      <c r="C8" s="80"/>
      <c r="D8" s="80"/>
      <c r="E8" s="81"/>
      <c r="F8" s="2">
        <f t="shared" si="0"/>
        <v>63</v>
      </c>
      <c r="G8" s="30">
        <f>SUM(データベース!B126)</f>
        <v>0</v>
      </c>
      <c r="H8" s="30">
        <f>SUM(データベース!C126)</f>
        <v>0</v>
      </c>
      <c r="I8" s="30">
        <f>SUM(データベース!D126)</f>
        <v>0</v>
      </c>
      <c r="J8" s="30">
        <f>SUM(データベース!E126)</f>
        <v>2</v>
      </c>
      <c r="K8" s="30">
        <f>SUM(データベース!F126)</f>
        <v>0</v>
      </c>
      <c r="L8" s="30">
        <f>SUM(データベース!G126)</f>
        <v>0</v>
      </c>
      <c r="M8" s="30">
        <f>SUM(データベース!H126)</f>
        <v>10</v>
      </c>
      <c r="N8" s="30">
        <f>SUM(データベース!I126)</f>
        <v>0</v>
      </c>
      <c r="O8" s="30">
        <f>SUM(データベース!J126)</f>
        <v>0</v>
      </c>
      <c r="P8" s="30">
        <f>SUM(データベース!K126)</f>
        <v>33</v>
      </c>
      <c r="Q8" s="30">
        <f>SUM(データベース!L126)</f>
        <v>18</v>
      </c>
      <c r="R8" s="30">
        <f>SUM(データベース!M126)</f>
        <v>0</v>
      </c>
      <c r="S8" s="30">
        <f>SUM(データベース!N126)</f>
        <v>0</v>
      </c>
      <c r="T8" s="30">
        <f>SUM(データベース!O126)</f>
        <v>0</v>
      </c>
      <c r="U8" s="8" t="s">
        <v>20</v>
      </c>
      <c r="V8" s="15">
        <f>F8-'３月'!F8</f>
        <v>-5</v>
      </c>
    </row>
    <row r="9" spans="1:22" ht="36" customHeight="1">
      <c r="A9" s="83"/>
      <c r="B9" s="79" t="s">
        <v>26</v>
      </c>
      <c r="C9" s="80"/>
      <c r="D9" s="80"/>
      <c r="E9" s="81"/>
      <c r="F9" s="2">
        <f t="shared" si="0"/>
        <v>1</v>
      </c>
      <c r="G9" s="30">
        <f>SUM(データベース!D$65:D$67)</f>
        <v>0</v>
      </c>
      <c r="H9" s="30">
        <f>SUM(データベース!E$65:E$67)</f>
        <v>0</v>
      </c>
      <c r="I9" s="30">
        <f>SUM(データベース!F$65:F$67)</f>
        <v>0</v>
      </c>
      <c r="J9" s="30">
        <f>SUM(データベース!G$65:G$67)</f>
        <v>0</v>
      </c>
      <c r="K9" s="30">
        <f>SUM(データベース!H$65:H$67)</f>
        <v>0</v>
      </c>
      <c r="L9" s="30">
        <f>SUM(データベース!I$65:I$67)</f>
        <v>0</v>
      </c>
      <c r="M9" s="30">
        <f>SUM(データベース!J$65:J$67)</f>
        <v>0</v>
      </c>
      <c r="N9" s="30">
        <f>SUM(データベース!K$65:K$67)</f>
        <v>0</v>
      </c>
      <c r="O9" s="30">
        <f>SUM(データベース!L$65:L$67)</f>
        <v>0</v>
      </c>
      <c r="P9" s="30">
        <f>SUM(データベース!M$65:M$67)</f>
        <v>1</v>
      </c>
      <c r="Q9" s="30">
        <f>SUM(データベース!N$65:N$67)</f>
        <v>0</v>
      </c>
      <c r="R9" s="30">
        <f>SUM(データベース!O$65:O$67)</f>
        <v>0</v>
      </c>
      <c r="S9" s="30">
        <f>SUM(データベース!P$65:P$67)</f>
        <v>0</v>
      </c>
      <c r="T9" s="30">
        <f>SUM(データベース!Q$65:Q$67)</f>
        <v>0</v>
      </c>
      <c r="U9" s="8"/>
      <c r="V9" s="4"/>
    </row>
    <row r="10" spans="1:22" ht="36" customHeight="1" thickBot="1">
      <c r="A10" s="84"/>
      <c r="B10" s="95" t="s">
        <v>27</v>
      </c>
      <c r="C10" s="96"/>
      <c r="D10" s="96"/>
      <c r="E10" s="97"/>
      <c r="F10" s="3">
        <f t="shared" si="0"/>
        <v>174</v>
      </c>
      <c r="G10" s="31">
        <f>(データベース!D65*2)+(データベース!D66*3)+(データベース!D67*4)+(データベース!D68*2)+(データベース!D69*3)+(データベース!D70*4)</f>
        <v>0</v>
      </c>
      <c r="H10" s="31">
        <f>(データベース!E65*2)+(データベース!E66*3)+(データベース!E67*4)+(データベース!E68*2)+(データベース!E69*3)+(データベース!E70*4)</f>
        <v>0</v>
      </c>
      <c r="I10" s="31">
        <f>(データベース!F65*2)+(データベース!F66*3)+(データベース!F67*4)+(データベース!F68*2)+(データベース!F69*3)+(データベース!F70*4)</f>
        <v>0</v>
      </c>
      <c r="J10" s="31">
        <f>(データベース!G65*2)+(データベース!G66*3)+(データベース!G67*4)+(データベース!G68*2)+(データベース!G69*3)+(データベース!G70*4)</f>
        <v>6</v>
      </c>
      <c r="K10" s="31">
        <f>(データベース!H65*2)+(データベース!H66*3)+(データベース!H67*4)+(データベース!H68*2)+(データベース!H69*3)+(データベース!H70*4)</f>
        <v>0</v>
      </c>
      <c r="L10" s="31">
        <f>(データベース!I65*2)+(データベース!I66*3)+(データベース!I67*4)+(データベース!I68*2)+(データベース!I69*3)+(データベース!I70*4)</f>
        <v>0</v>
      </c>
      <c r="M10" s="31">
        <f>(データベース!J65*2)+(データベース!J66*3)+(データベース!J67*4)+(データベース!J68*2)+(データベース!J69*3)+(データベース!J70*4)</f>
        <v>29</v>
      </c>
      <c r="N10" s="31">
        <f>(データベース!K65*2)+(データベース!K66*3)+(データベース!K67*4)+(データベース!K68*2)+(データベース!K69*3)+(データベース!K70*4)</f>
        <v>0</v>
      </c>
      <c r="O10" s="31">
        <f>(データベース!L65*2)+(データベース!L66*3)+(データベース!L67*4)+(データベース!L68*2)+(データベース!L69*3)+(データベース!L70*4)</f>
        <v>0</v>
      </c>
      <c r="P10" s="31">
        <f>(データベース!M65*2)+(データベース!M66*3)+(データベース!M67*4)+(データベース!M68*2)+(データベース!M69*3)+(データベース!M70*4)</f>
        <v>103</v>
      </c>
      <c r="Q10" s="31">
        <f>(データベース!N65*2)+(データベース!N66*3)+(データベース!N67*4)+(データベース!N68*2)+(データベース!N69*3)+(データベース!N70*4)</f>
        <v>36</v>
      </c>
      <c r="R10" s="31">
        <f>(データベース!O65*2)+(データベース!O66*3)+(データベース!O67*4)+(データベース!O68*2)+(データベース!O69*3)+(データベース!O70*4)</f>
        <v>0</v>
      </c>
      <c r="S10" s="31">
        <f>(データベース!P65*2)+(データベース!P66*3)+(データベース!P67*4)+(データベース!P68*2)+(データベース!P69*3)+(データベース!P70*4)</f>
        <v>0</v>
      </c>
      <c r="T10" s="31">
        <f>(データベース!Q65*2)+(データベース!Q66*3)+(データベース!Q67*4)+(データベース!Q68*2)+(データベース!Q69*3)+(データベース!Q70*4)</f>
        <v>0</v>
      </c>
      <c r="U10" s="9"/>
      <c r="V10" s="5"/>
    </row>
    <row r="11" spans="1:22" ht="36" customHeight="1" thickTop="1">
      <c r="A11" s="85" t="s">
        <v>19</v>
      </c>
      <c r="B11" s="98" t="s">
        <v>24</v>
      </c>
      <c r="C11" s="99"/>
      <c r="D11" s="99"/>
      <c r="E11" s="100"/>
      <c r="F11" s="2">
        <f t="shared" si="0"/>
        <v>364</v>
      </c>
      <c r="G11" s="29">
        <f>'３月'!G11+'４月'!G7</f>
        <v>0</v>
      </c>
      <c r="H11" s="29">
        <f>'３月'!H11+'４月'!H7</f>
        <v>0</v>
      </c>
      <c r="I11" s="29">
        <f>'３月'!I11+'４月'!I7</f>
        <v>0</v>
      </c>
      <c r="J11" s="29">
        <f>'３月'!J11+'４月'!J7</f>
        <v>16</v>
      </c>
      <c r="K11" s="29">
        <f>'３月'!K11+'４月'!K7</f>
        <v>2</v>
      </c>
      <c r="L11" s="29">
        <f>'３月'!L11+'４月'!L7</f>
        <v>0</v>
      </c>
      <c r="M11" s="29">
        <f>'３月'!M11+'４月'!M7</f>
        <v>96</v>
      </c>
      <c r="N11" s="29">
        <f>'３月'!N11+'４月'!N7</f>
        <v>0</v>
      </c>
      <c r="O11" s="29">
        <f>'３月'!O11+'４月'!O7</f>
        <v>3</v>
      </c>
      <c r="P11" s="29">
        <f>'３月'!P11+'４月'!P7</f>
        <v>170</v>
      </c>
      <c r="Q11" s="29">
        <f>'３月'!Q11+'４月'!Q7</f>
        <v>73</v>
      </c>
      <c r="R11" s="29">
        <f>'３月'!R11+'４月'!R7</f>
        <v>0</v>
      </c>
      <c r="S11" s="29">
        <f>'３月'!S11+'４月'!S7</f>
        <v>0</v>
      </c>
      <c r="T11" s="29">
        <f>'３月'!T11+'４月'!T7</f>
        <v>4</v>
      </c>
      <c r="U11" s="10" t="s">
        <v>21</v>
      </c>
      <c r="V11" s="16">
        <f>F11-SUM(データベース!Q3:Q10)</f>
        <v>26</v>
      </c>
    </row>
    <row r="12" spans="1:22" ht="36" customHeight="1">
      <c r="A12" s="83"/>
      <c r="B12" s="79" t="s">
        <v>25</v>
      </c>
      <c r="C12" s="80"/>
      <c r="D12" s="80"/>
      <c r="E12" s="81"/>
      <c r="F12" s="2">
        <f t="shared" si="0"/>
        <v>340</v>
      </c>
      <c r="G12" s="30">
        <f>'３月'!G12+'４月'!G8</f>
        <v>0</v>
      </c>
      <c r="H12" s="30">
        <f>'３月'!H12+'４月'!H8</f>
        <v>0</v>
      </c>
      <c r="I12" s="30">
        <f>'３月'!I12+'４月'!I8</f>
        <v>0</v>
      </c>
      <c r="J12" s="30">
        <f>'３月'!J12+'４月'!J8</f>
        <v>12</v>
      </c>
      <c r="K12" s="30">
        <f>'３月'!K12+'４月'!K8</f>
        <v>2</v>
      </c>
      <c r="L12" s="30">
        <f>'３月'!L12+'４月'!L8</f>
        <v>0</v>
      </c>
      <c r="M12" s="30">
        <f>'３月'!M12+'４月'!M8</f>
        <v>95</v>
      </c>
      <c r="N12" s="30">
        <f>'３月'!N12+'４月'!N8</f>
        <v>0</v>
      </c>
      <c r="O12" s="30">
        <f>'３月'!O12+'４月'!O8</f>
        <v>1</v>
      </c>
      <c r="P12" s="30">
        <f>'３月'!P12+'４月'!P8</f>
        <v>157</v>
      </c>
      <c r="Q12" s="30">
        <f>'３月'!Q12+'４月'!Q8</f>
        <v>73</v>
      </c>
      <c r="R12" s="30">
        <f>'３月'!R12+'４月'!R8</f>
        <v>0</v>
      </c>
      <c r="S12" s="30">
        <f>'３月'!S12+'４月'!S8</f>
        <v>0</v>
      </c>
      <c r="T12" s="30">
        <f>'３月'!T12+'４月'!T8</f>
        <v>0</v>
      </c>
      <c r="U12" s="8" t="s">
        <v>21</v>
      </c>
      <c r="V12" s="14">
        <f>F12-SUM(データベース!P31:P34)</f>
        <v>16</v>
      </c>
    </row>
    <row r="13" spans="1:22" ht="36" customHeight="1">
      <c r="A13" s="83"/>
      <c r="B13" s="79" t="s">
        <v>26</v>
      </c>
      <c r="C13" s="80"/>
      <c r="D13" s="80"/>
      <c r="E13" s="81"/>
      <c r="F13" s="2">
        <f t="shared" si="0"/>
        <v>25</v>
      </c>
      <c r="G13" s="30">
        <f>'３月'!G13+'４月'!G9</f>
        <v>0</v>
      </c>
      <c r="H13" s="30">
        <f>'３月'!H13+'４月'!H9</f>
        <v>0</v>
      </c>
      <c r="I13" s="30">
        <f>'３月'!I13+'４月'!I9</f>
        <v>0</v>
      </c>
      <c r="J13" s="30">
        <f>'３月'!J13+'４月'!J9</f>
        <v>4</v>
      </c>
      <c r="K13" s="30">
        <f>'３月'!K13+'４月'!K9</f>
        <v>0</v>
      </c>
      <c r="L13" s="30">
        <f>'３月'!L13+'４月'!L9</f>
        <v>0</v>
      </c>
      <c r="M13" s="30">
        <f>'３月'!M13+'４月'!M9</f>
        <v>2</v>
      </c>
      <c r="N13" s="30">
        <f>'３月'!N13+'４月'!N9</f>
        <v>0</v>
      </c>
      <c r="O13" s="30">
        <f>'３月'!O13+'４月'!O9</f>
        <v>2</v>
      </c>
      <c r="P13" s="30">
        <f>'３月'!P13+'４月'!P9</f>
        <v>13</v>
      </c>
      <c r="Q13" s="30">
        <f>'３月'!Q13+'４月'!Q9</f>
        <v>0</v>
      </c>
      <c r="R13" s="30">
        <f>'３月'!R13+'４月'!R9</f>
        <v>0</v>
      </c>
      <c r="S13" s="30">
        <f>'３月'!S13+'４月'!S9</f>
        <v>0</v>
      </c>
      <c r="T13" s="30">
        <f>'３月'!T13+'４月'!T9</f>
        <v>4</v>
      </c>
      <c r="U13" s="11"/>
      <c r="V13" s="4"/>
    </row>
    <row r="14" spans="1:22" ht="36" customHeight="1" thickBot="1">
      <c r="A14" s="86"/>
      <c r="B14" s="61" t="s">
        <v>27</v>
      </c>
      <c r="C14" s="62"/>
      <c r="D14" s="62"/>
      <c r="E14" s="63"/>
      <c r="F14" s="1">
        <f t="shared" si="0"/>
        <v>1040</v>
      </c>
      <c r="G14" s="32">
        <f>'３月'!G14+'４月'!G10</f>
        <v>0</v>
      </c>
      <c r="H14" s="32">
        <f>'３月'!H14+'４月'!H10</f>
        <v>0</v>
      </c>
      <c r="I14" s="32">
        <f>'３月'!I14+'４月'!I10</f>
        <v>0</v>
      </c>
      <c r="J14" s="32">
        <f>'３月'!J14+'４月'!J10</f>
        <v>48</v>
      </c>
      <c r="K14" s="32">
        <f>'３月'!K14+'４月'!K10</f>
        <v>6</v>
      </c>
      <c r="L14" s="32">
        <f>'３月'!L14+'４月'!L10</f>
        <v>0</v>
      </c>
      <c r="M14" s="32">
        <f>'３月'!M14+'４月'!M10</f>
        <v>292</v>
      </c>
      <c r="N14" s="32">
        <f>'３月'!N14+'４月'!N10</f>
        <v>0</v>
      </c>
      <c r="O14" s="32">
        <f>'３月'!O14+'４月'!O10</f>
        <v>9</v>
      </c>
      <c r="P14" s="32">
        <f>'３月'!P14+'４月'!P10</f>
        <v>526</v>
      </c>
      <c r="Q14" s="32">
        <f>'３月'!Q14+'４月'!Q10</f>
        <v>146</v>
      </c>
      <c r="R14" s="32">
        <f>'３月'!R14+'４月'!R10</f>
        <v>0</v>
      </c>
      <c r="S14" s="32">
        <f>'３月'!S14+'４月'!S10</f>
        <v>0</v>
      </c>
      <c r="T14" s="32">
        <f>'３月'!T14+'４月'!T10</f>
        <v>13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A11:A14"/>
    <mergeCell ref="B11:E11"/>
    <mergeCell ref="B12:E12"/>
    <mergeCell ref="B13:E13"/>
    <mergeCell ref="B14:E14"/>
    <mergeCell ref="O5:O6"/>
    <mergeCell ref="A7:A10"/>
    <mergeCell ref="B7:E7"/>
    <mergeCell ref="B8:E8"/>
    <mergeCell ref="B9:E9"/>
    <mergeCell ref="B10:E10"/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A3E5-17D9-48F0-BEE7-BC7ECE372127}">
  <dimension ref="A1:V66"/>
  <sheetViews>
    <sheetView tabSelected="1" view="pageBreakPreview" zoomScaleNormal="75" zoomScaleSheetLayoutView="100" workbookViewId="0">
      <selection activeCell="G7" sqref="G7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2" ht="18.75" customHeight="1"/>
    <row r="3" spans="1:22" ht="19.5" customHeight="1" thickBot="1">
      <c r="A3" s="17" t="str">
        <f>'１月'!A3</f>
        <v>令和</v>
      </c>
      <c r="B3" s="18">
        <f>'１月'!B3</f>
        <v>8</v>
      </c>
      <c r="C3" s="18" t="s">
        <v>29</v>
      </c>
      <c r="D3" s="18">
        <v>5</v>
      </c>
      <c r="E3" s="18" t="s">
        <v>31</v>
      </c>
      <c r="S3" s="101" t="s">
        <v>22</v>
      </c>
      <c r="T3" s="101"/>
      <c r="U3" s="101"/>
      <c r="V3" s="101"/>
    </row>
    <row r="4" spans="1:22" ht="26.25" customHeight="1">
      <c r="A4" s="64" t="s">
        <v>30</v>
      </c>
      <c r="B4" s="65"/>
      <c r="C4" s="65"/>
      <c r="D4" s="65"/>
      <c r="E4" s="66"/>
      <c r="F4" s="92" t="s">
        <v>1</v>
      </c>
      <c r="G4" s="73" t="s">
        <v>23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  <c r="U4" s="102" t="s">
        <v>17</v>
      </c>
      <c r="V4" s="103"/>
    </row>
    <row r="5" spans="1:22" ht="26.25" customHeight="1">
      <c r="A5" s="67"/>
      <c r="B5" s="68"/>
      <c r="C5" s="68"/>
      <c r="D5" s="68"/>
      <c r="E5" s="69"/>
      <c r="F5" s="93"/>
      <c r="G5" s="87" t="s">
        <v>3</v>
      </c>
      <c r="H5" s="87" t="s">
        <v>2</v>
      </c>
      <c r="I5" s="87" t="s">
        <v>4</v>
      </c>
      <c r="J5" s="87" t="s">
        <v>5</v>
      </c>
      <c r="K5" s="87" t="s">
        <v>6</v>
      </c>
      <c r="L5" s="87" t="s">
        <v>7</v>
      </c>
      <c r="M5" s="87" t="s">
        <v>8</v>
      </c>
      <c r="N5" s="87" t="s">
        <v>9</v>
      </c>
      <c r="O5" s="87" t="s">
        <v>10</v>
      </c>
      <c r="P5" s="87" t="s">
        <v>11</v>
      </c>
      <c r="Q5" s="89" t="s">
        <v>12</v>
      </c>
      <c r="R5" s="90"/>
      <c r="S5" s="90"/>
      <c r="T5" s="91"/>
      <c r="U5" s="104"/>
      <c r="V5" s="105"/>
    </row>
    <row r="6" spans="1:22" ht="110.25" customHeight="1" thickBot="1">
      <c r="A6" s="70"/>
      <c r="B6" s="71"/>
      <c r="C6" s="71"/>
      <c r="D6" s="71"/>
      <c r="E6" s="72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19" t="s">
        <v>13</v>
      </c>
      <c r="R6" s="19" t="s">
        <v>14</v>
      </c>
      <c r="S6" s="19" t="s">
        <v>15</v>
      </c>
      <c r="T6" s="19" t="s">
        <v>16</v>
      </c>
      <c r="U6" s="106"/>
      <c r="V6" s="105"/>
    </row>
    <row r="7" spans="1:22" ht="36" customHeight="1">
      <c r="A7" s="82" t="s">
        <v>18</v>
      </c>
      <c r="B7" s="76" t="s">
        <v>24</v>
      </c>
      <c r="C7" s="77"/>
      <c r="D7" s="77"/>
      <c r="E7" s="78"/>
      <c r="F7" s="2">
        <f t="shared" ref="F7:F14" si="0">SUM(G7:T7)</f>
        <v>77</v>
      </c>
      <c r="G7" s="29">
        <f>SUM(データベース!D71:D76)</f>
        <v>0</v>
      </c>
      <c r="H7" s="29">
        <f>SUM(データベース!E71:E76)</f>
        <v>0</v>
      </c>
      <c r="I7" s="29">
        <f>SUM(データベース!F71:F76)</f>
        <v>0</v>
      </c>
      <c r="J7" s="29">
        <f>SUM(データベース!G71:G76)</f>
        <v>2</v>
      </c>
      <c r="K7" s="29">
        <f>SUM(データベース!H71:H76)</f>
        <v>1</v>
      </c>
      <c r="L7" s="29">
        <f>SUM(データベース!I71:I76)</f>
        <v>0</v>
      </c>
      <c r="M7" s="29">
        <f>SUM(データベース!J71:J76)</f>
        <v>6</v>
      </c>
      <c r="N7" s="29">
        <f>SUM(データベース!K71:K76)</f>
        <v>0</v>
      </c>
      <c r="O7" s="29">
        <f>SUM(データベース!L71:L76)</f>
        <v>0</v>
      </c>
      <c r="P7" s="29">
        <f>SUM(データベース!M71:M76)</f>
        <v>43</v>
      </c>
      <c r="Q7" s="29">
        <f>SUM(データベース!N71:N76)</f>
        <v>25</v>
      </c>
      <c r="R7" s="29">
        <f>SUM(データベース!O71:O76)</f>
        <v>0</v>
      </c>
      <c r="S7" s="29">
        <f>SUM(データベース!P71:P76)</f>
        <v>0</v>
      </c>
      <c r="T7" s="29">
        <f>SUM(データベース!Q71:Q76)</f>
        <v>0</v>
      </c>
      <c r="U7" s="7" t="s">
        <v>20</v>
      </c>
      <c r="V7" s="13">
        <f>F7-'４月'!F7</f>
        <v>14</v>
      </c>
    </row>
    <row r="8" spans="1:22" ht="36" customHeight="1">
      <c r="A8" s="83"/>
      <c r="B8" s="79" t="s">
        <v>25</v>
      </c>
      <c r="C8" s="80"/>
      <c r="D8" s="80"/>
      <c r="E8" s="81"/>
      <c r="F8" s="2">
        <f t="shared" si="0"/>
        <v>74</v>
      </c>
      <c r="G8" s="30">
        <f>データベース!B127</f>
        <v>0</v>
      </c>
      <c r="H8" s="30">
        <f>データベース!C127</f>
        <v>0</v>
      </c>
      <c r="I8" s="30">
        <f>データベース!D127</f>
        <v>0</v>
      </c>
      <c r="J8" s="30">
        <f>データベース!E127</f>
        <v>1</v>
      </c>
      <c r="K8" s="30">
        <f>データベース!F127</f>
        <v>1</v>
      </c>
      <c r="L8" s="30">
        <f>データベース!G127</f>
        <v>0</v>
      </c>
      <c r="M8" s="30">
        <f>データベース!H127</f>
        <v>6</v>
      </c>
      <c r="N8" s="30">
        <f>データベース!I127</f>
        <v>0</v>
      </c>
      <c r="O8" s="30">
        <f>データベース!J127</f>
        <v>0</v>
      </c>
      <c r="P8" s="30">
        <f>データベース!K127</f>
        <v>41</v>
      </c>
      <c r="Q8" s="30">
        <f>データベース!L127</f>
        <v>25</v>
      </c>
      <c r="R8" s="30">
        <f>データベース!M127</f>
        <v>0</v>
      </c>
      <c r="S8" s="30">
        <f>データベース!N127</f>
        <v>0</v>
      </c>
      <c r="T8" s="30">
        <f>データベース!O127</f>
        <v>0</v>
      </c>
      <c r="U8" s="8" t="s">
        <v>20</v>
      </c>
      <c r="V8" s="15">
        <f>F8-'４月'!F8</f>
        <v>11</v>
      </c>
    </row>
    <row r="9" spans="1:22" ht="36" customHeight="1">
      <c r="A9" s="83"/>
      <c r="B9" s="79" t="s">
        <v>26</v>
      </c>
      <c r="C9" s="80"/>
      <c r="D9" s="80"/>
      <c r="E9" s="81"/>
      <c r="F9" s="2">
        <f t="shared" si="0"/>
        <v>3</v>
      </c>
      <c r="G9" s="30">
        <f>SUM(データベース!D$71:D$73)</f>
        <v>0</v>
      </c>
      <c r="H9" s="30">
        <f>SUM(データベース!E$71:E$73)</f>
        <v>0</v>
      </c>
      <c r="I9" s="30">
        <f>SUM(データベース!F$71:F$73)</f>
        <v>0</v>
      </c>
      <c r="J9" s="30">
        <f>SUM(データベース!G$71:G$73)</f>
        <v>1</v>
      </c>
      <c r="K9" s="30">
        <f>SUM(データベース!H$71:H$73)</f>
        <v>0</v>
      </c>
      <c r="L9" s="30">
        <f>SUM(データベース!I$71:I$73)</f>
        <v>0</v>
      </c>
      <c r="M9" s="30">
        <f>SUM(データベース!J$71:J$73)</f>
        <v>0</v>
      </c>
      <c r="N9" s="30">
        <f>SUM(データベース!K$71:K$73)</f>
        <v>0</v>
      </c>
      <c r="O9" s="30">
        <f>SUM(データベース!L$71:L$73)</f>
        <v>0</v>
      </c>
      <c r="P9" s="30">
        <f>SUM(データベース!M$71:M$73)</f>
        <v>2</v>
      </c>
      <c r="Q9" s="30">
        <f>SUM(データベース!N$71:N$73)</f>
        <v>0</v>
      </c>
      <c r="R9" s="30">
        <f>SUM(データベース!O$71:O$73)</f>
        <v>0</v>
      </c>
      <c r="S9" s="30">
        <f>SUM(データベース!P$71:P$73)</f>
        <v>0</v>
      </c>
      <c r="T9" s="30">
        <f>SUM(データベース!Q$71:Q$73)</f>
        <v>0</v>
      </c>
      <c r="U9" s="8"/>
      <c r="V9" s="4"/>
    </row>
    <row r="10" spans="1:22" ht="36" customHeight="1" thickBot="1">
      <c r="A10" s="84"/>
      <c r="B10" s="95" t="s">
        <v>27</v>
      </c>
      <c r="C10" s="96"/>
      <c r="D10" s="96"/>
      <c r="E10" s="97"/>
      <c r="F10" s="3">
        <f t="shared" si="0"/>
        <v>208</v>
      </c>
      <c r="G10" s="31">
        <f>(データベース!D71*2)+(データベース!D72*3)+(データベース!D73*4)+(データベース!D74*2)+(データベース!D75*3)+(データベース!D76*4)</f>
        <v>0</v>
      </c>
      <c r="H10" s="31">
        <f>(データベース!E71*2)+(データベース!E72*3)+(データベース!E73*4)+(データベース!E74*2)+(データベース!E75*3)+(データベース!E76*4)</f>
        <v>0</v>
      </c>
      <c r="I10" s="31">
        <f>(データベース!F71*2)+(データベース!F72*3)+(データベース!F73*4)+(データベース!F74*2)+(データベース!F75*3)+(データベース!F76*4)</f>
        <v>0</v>
      </c>
      <c r="J10" s="31">
        <f>(データベース!G71*2)+(データベース!G72*3)+(データベース!G73*4)+(データベース!G74*2)+(データベース!G75*3)+(データベース!G76*4)</f>
        <v>6</v>
      </c>
      <c r="K10" s="31">
        <f>(データベース!H71*2)+(データベース!H72*3)+(データベース!H73*4)+(データベース!H74*2)+(データベース!H75*3)+(データベース!H76*4)</f>
        <v>3</v>
      </c>
      <c r="L10" s="31">
        <f>(データベース!I71*2)+(データベース!I72*3)+(データベース!I73*4)+(データベース!I74*2)+(データベース!I75*3)+(データベース!I76*4)</f>
        <v>0</v>
      </c>
      <c r="M10" s="31">
        <f>(データベース!J71*2)+(データベース!J72*3)+(データベース!J73*4)+(データベース!J74*2)+(データベース!J75*3)+(データベース!J76*4)</f>
        <v>18</v>
      </c>
      <c r="N10" s="31">
        <f>(データベース!K71*2)+(データベース!K72*3)+(データベース!K73*4)+(データベース!K74*2)+(データベース!K75*3)+(データベース!K76*4)</f>
        <v>0</v>
      </c>
      <c r="O10" s="31">
        <f>(データベース!L71*2)+(データベース!L72*3)+(データベース!L73*4)+(データベース!L74*2)+(データベース!L75*3)+(データベース!L76*4)</f>
        <v>0</v>
      </c>
      <c r="P10" s="31">
        <f>(データベース!M71*2)+(データベース!M72*3)+(データベース!M73*4)+(データベース!M74*2)+(データベース!M75*3)+(データベース!M76*4)</f>
        <v>131</v>
      </c>
      <c r="Q10" s="31">
        <f>(データベース!N71*2)+(データベース!N72*3)+(データベース!N73*4)+(データベース!N74*2)+(データベース!N75*3)+(データベース!N76*4)</f>
        <v>50</v>
      </c>
      <c r="R10" s="31">
        <f>(データベース!O71*2)+(データベース!O72*3)+(データベース!O73*4)+(データベース!O74*2)+(データベース!O75*3)+(データベース!O76*4)</f>
        <v>0</v>
      </c>
      <c r="S10" s="31">
        <f>(データベース!P71*2)+(データベース!P72*3)+(データベース!P73*4)+(データベース!P74*2)+(データベース!P75*3)+(データベース!P76*4)</f>
        <v>0</v>
      </c>
      <c r="T10" s="31">
        <f>(データベース!Q71*2)+(データベース!Q72*3)+(データベース!Q73*4)+(データベース!Q74*2)+(データベース!Q75*3)+(データベース!Q76*4)</f>
        <v>0</v>
      </c>
      <c r="U10" s="9"/>
      <c r="V10" s="5"/>
    </row>
    <row r="11" spans="1:22" ht="36" customHeight="1" thickTop="1">
      <c r="A11" s="85" t="s">
        <v>19</v>
      </c>
      <c r="B11" s="98" t="s">
        <v>24</v>
      </c>
      <c r="C11" s="99"/>
      <c r="D11" s="99"/>
      <c r="E11" s="100"/>
      <c r="F11" s="2">
        <f t="shared" si="0"/>
        <v>441</v>
      </c>
      <c r="G11" s="29">
        <f>'４月'!G11+'５月'!G7</f>
        <v>0</v>
      </c>
      <c r="H11" s="29">
        <f>'４月'!H11+'５月'!H7</f>
        <v>0</v>
      </c>
      <c r="I11" s="29">
        <f>'４月'!I11+'５月'!I7</f>
        <v>0</v>
      </c>
      <c r="J11" s="29">
        <f>'４月'!J11+'５月'!J7</f>
        <v>18</v>
      </c>
      <c r="K11" s="29">
        <f>'４月'!K11+'５月'!K7</f>
        <v>3</v>
      </c>
      <c r="L11" s="29">
        <f>'４月'!L11+'５月'!L7</f>
        <v>0</v>
      </c>
      <c r="M11" s="29">
        <f>'４月'!M11+'５月'!M7</f>
        <v>102</v>
      </c>
      <c r="N11" s="29">
        <f>'４月'!N11+'５月'!N7</f>
        <v>0</v>
      </c>
      <c r="O11" s="29">
        <f>'４月'!O11+'５月'!O7</f>
        <v>3</v>
      </c>
      <c r="P11" s="29">
        <f>'４月'!P11+'５月'!P7</f>
        <v>213</v>
      </c>
      <c r="Q11" s="29">
        <f>'４月'!Q11+'５月'!Q7</f>
        <v>98</v>
      </c>
      <c r="R11" s="29">
        <f>'４月'!R11+'５月'!R7</f>
        <v>0</v>
      </c>
      <c r="S11" s="29">
        <f>'４月'!S11+'５月'!S7</f>
        <v>0</v>
      </c>
      <c r="T11" s="29">
        <f>'４月'!T11+'５月'!T7</f>
        <v>4</v>
      </c>
      <c r="U11" s="10" t="s">
        <v>21</v>
      </c>
      <c r="V11" s="16">
        <f>F11-SUM(データベース!Q3:Q12)</f>
        <v>17</v>
      </c>
    </row>
    <row r="12" spans="1:22" ht="36" customHeight="1">
      <c r="A12" s="83"/>
      <c r="B12" s="79" t="s">
        <v>25</v>
      </c>
      <c r="C12" s="80"/>
      <c r="D12" s="80"/>
      <c r="E12" s="81"/>
      <c r="F12" s="2">
        <f t="shared" si="0"/>
        <v>414</v>
      </c>
      <c r="G12" s="30">
        <f>'４月'!G12+'５月'!G8</f>
        <v>0</v>
      </c>
      <c r="H12" s="30">
        <f>'４月'!H12+'５月'!H8</f>
        <v>0</v>
      </c>
      <c r="I12" s="30">
        <f>'４月'!I12+'５月'!I8</f>
        <v>0</v>
      </c>
      <c r="J12" s="30">
        <f>'４月'!J12+'５月'!J8</f>
        <v>13</v>
      </c>
      <c r="K12" s="30">
        <f>'４月'!K12+'５月'!K8</f>
        <v>3</v>
      </c>
      <c r="L12" s="30">
        <f>'４月'!L12+'５月'!L8</f>
        <v>0</v>
      </c>
      <c r="M12" s="30">
        <f>'４月'!M12+'５月'!M8</f>
        <v>101</v>
      </c>
      <c r="N12" s="30">
        <f>'４月'!N12+'５月'!N8</f>
        <v>0</v>
      </c>
      <c r="O12" s="30">
        <f>'４月'!O12+'５月'!O8</f>
        <v>1</v>
      </c>
      <c r="P12" s="30">
        <f>'４月'!P12+'５月'!P8</f>
        <v>198</v>
      </c>
      <c r="Q12" s="30">
        <f>'４月'!Q12+'５月'!Q8</f>
        <v>98</v>
      </c>
      <c r="R12" s="30">
        <f>'４月'!R12+'５月'!R8</f>
        <v>0</v>
      </c>
      <c r="S12" s="30">
        <f>'４月'!S12+'５月'!S8</f>
        <v>0</v>
      </c>
      <c r="T12" s="30">
        <f>'４月'!T12+'５月'!T8</f>
        <v>0</v>
      </c>
      <c r="U12" s="8" t="s">
        <v>21</v>
      </c>
      <c r="V12" s="14">
        <f>F12-SUM(データベース!P31:P35)</f>
        <v>7</v>
      </c>
    </row>
    <row r="13" spans="1:22" ht="36" customHeight="1">
      <c r="A13" s="83"/>
      <c r="B13" s="79" t="s">
        <v>26</v>
      </c>
      <c r="C13" s="80"/>
      <c r="D13" s="80"/>
      <c r="E13" s="81"/>
      <c r="F13" s="2">
        <f t="shared" si="0"/>
        <v>28</v>
      </c>
      <c r="G13" s="30">
        <f>'４月'!G13+'５月'!G9</f>
        <v>0</v>
      </c>
      <c r="H13" s="30">
        <f>'４月'!H13+'５月'!H9</f>
        <v>0</v>
      </c>
      <c r="I13" s="30">
        <f>'４月'!I13+'５月'!I9</f>
        <v>0</v>
      </c>
      <c r="J13" s="30">
        <f>'４月'!J13+'５月'!J9</f>
        <v>5</v>
      </c>
      <c r="K13" s="30">
        <f>'４月'!K13+'５月'!K9</f>
        <v>0</v>
      </c>
      <c r="L13" s="30">
        <f>'４月'!L13+'５月'!L9</f>
        <v>0</v>
      </c>
      <c r="M13" s="30">
        <f>'４月'!M13+'５月'!M9</f>
        <v>2</v>
      </c>
      <c r="N13" s="30">
        <f>'４月'!N13+'５月'!N9</f>
        <v>0</v>
      </c>
      <c r="O13" s="30">
        <f>'４月'!O13+'５月'!O9</f>
        <v>2</v>
      </c>
      <c r="P13" s="30">
        <f>'４月'!P13+'５月'!P9</f>
        <v>15</v>
      </c>
      <c r="Q13" s="30">
        <f>'４月'!Q13+'５月'!Q9</f>
        <v>0</v>
      </c>
      <c r="R13" s="30">
        <f>'４月'!R13+'５月'!R9</f>
        <v>0</v>
      </c>
      <c r="S13" s="30">
        <f>'４月'!S13+'５月'!S9</f>
        <v>0</v>
      </c>
      <c r="T13" s="30">
        <f>'４月'!T13+'５月'!T9</f>
        <v>4</v>
      </c>
      <c r="U13" s="11"/>
      <c r="V13" s="4"/>
    </row>
    <row r="14" spans="1:22" ht="36" customHeight="1" thickBot="1">
      <c r="A14" s="86"/>
      <c r="B14" s="61" t="s">
        <v>27</v>
      </c>
      <c r="C14" s="62"/>
      <c r="D14" s="62"/>
      <c r="E14" s="63"/>
      <c r="F14" s="1">
        <f t="shared" si="0"/>
        <v>1248</v>
      </c>
      <c r="G14" s="32">
        <f>'４月'!G14+'５月'!G10</f>
        <v>0</v>
      </c>
      <c r="H14" s="32">
        <f>'４月'!H14+'５月'!H10</f>
        <v>0</v>
      </c>
      <c r="I14" s="32">
        <f>'４月'!I14+'５月'!I10</f>
        <v>0</v>
      </c>
      <c r="J14" s="32">
        <f>'４月'!J14+'５月'!J10</f>
        <v>54</v>
      </c>
      <c r="K14" s="32">
        <f>'４月'!K14+'５月'!K10</f>
        <v>9</v>
      </c>
      <c r="L14" s="32">
        <f>'４月'!L14+'５月'!L10</f>
        <v>0</v>
      </c>
      <c r="M14" s="32">
        <f>'４月'!M14+'５月'!M10</f>
        <v>310</v>
      </c>
      <c r="N14" s="32">
        <f>'４月'!N14+'５月'!N10</f>
        <v>0</v>
      </c>
      <c r="O14" s="32">
        <f>'４月'!O14+'５月'!O10</f>
        <v>9</v>
      </c>
      <c r="P14" s="32">
        <f>'４月'!P14+'５月'!P10</f>
        <v>657</v>
      </c>
      <c r="Q14" s="32">
        <f>'４月'!Q14+'５月'!Q10</f>
        <v>196</v>
      </c>
      <c r="R14" s="32">
        <f>'４月'!R14+'５月'!R10</f>
        <v>0</v>
      </c>
      <c r="S14" s="32">
        <f>'４月'!S14+'５月'!S10</f>
        <v>0</v>
      </c>
      <c r="T14" s="32">
        <f>'４月'!T14+'５月'!T10</f>
        <v>13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A11:A14"/>
    <mergeCell ref="B11:E11"/>
    <mergeCell ref="B12:E12"/>
    <mergeCell ref="B13:E13"/>
    <mergeCell ref="B14:E14"/>
    <mergeCell ref="O5:O6"/>
    <mergeCell ref="A7:A10"/>
    <mergeCell ref="B7:E7"/>
    <mergeCell ref="B8:E8"/>
    <mergeCell ref="B9:E9"/>
    <mergeCell ref="B10:E10"/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3530-9BA9-493D-9766-5F0293275C2C}">
  <dimension ref="A1:V66"/>
  <sheetViews>
    <sheetView view="pageBreakPreview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6</v>
      </c>
      <c r="E3" s="20" t="s">
        <v>31</v>
      </c>
      <c r="S3" s="101" t="s">
        <v>22</v>
      </c>
      <c r="T3" s="101"/>
      <c r="U3" s="101"/>
      <c r="V3" s="101"/>
    </row>
    <row r="4" spans="1:22" ht="26.25" customHeight="1">
      <c r="A4" s="64" t="s">
        <v>30</v>
      </c>
      <c r="B4" s="65"/>
      <c r="C4" s="65"/>
      <c r="D4" s="65"/>
      <c r="E4" s="66"/>
      <c r="F4" s="92" t="s">
        <v>1</v>
      </c>
      <c r="G4" s="73" t="s">
        <v>23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  <c r="U4" s="102" t="s">
        <v>17</v>
      </c>
      <c r="V4" s="103"/>
    </row>
    <row r="5" spans="1:22" ht="26.25" customHeight="1">
      <c r="A5" s="67"/>
      <c r="B5" s="68"/>
      <c r="C5" s="68"/>
      <c r="D5" s="68"/>
      <c r="E5" s="69"/>
      <c r="F5" s="93"/>
      <c r="G5" s="87" t="s">
        <v>3</v>
      </c>
      <c r="H5" s="87" t="s">
        <v>2</v>
      </c>
      <c r="I5" s="87" t="s">
        <v>4</v>
      </c>
      <c r="J5" s="87" t="s">
        <v>5</v>
      </c>
      <c r="K5" s="87" t="s">
        <v>6</v>
      </c>
      <c r="L5" s="87" t="s">
        <v>7</v>
      </c>
      <c r="M5" s="87" t="s">
        <v>8</v>
      </c>
      <c r="N5" s="87" t="s">
        <v>9</v>
      </c>
      <c r="O5" s="87" t="s">
        <v>10</v>
      </c>
      <c r="P5" s="87" t="s">
        <v>11</v>
      </c>
      <c r="Q5" s="89" t="s">
        <v>12</v>
      </c>
      <c r="R5" s="90"/>
      <c r="S5" s="90"/>
      <c r="T5" s="91"/>
      <c r="U5" s="104"/>
      <c r="V5" s="105"/>
    </row>
    <row r="6" spans="1:22" ht="110.25" customHeight="1" thickBot="1">
      <c r="A6" s="70"/>
      <c r="B6" s="71"/>
      <c r="C6" s="71"/>
      <c r="D6" s="71"/>
      <c r="E6" s="72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19" t="s">
        <v>13</v>
      </c>
      <c r="R6" s="19" t="s">
        <v>14</v>
      </c>
      <c r="S6" s="19" t="s">
        <v>15</v>
      </c>
      <c r="T6" s="19" t="s">
        <v>16</v>
      </c>
      <c r="U6" s="106"/>
      <c r="V6" s="105"/>
    </row>
    <row r="7" spans="1:22" ht="36" customHeight="1">
      <c r="A7" s="82" t="s">
        <v>18</v>
      </c>
      <c r="B7" s="76" t="s">
        <v>24</v>
      </c>
      <c r="C7" s="77"/>
      <c r="D7" s="77"/>
      <c r="E7" s="78"/>
      <c r="F7" s="2">
        <f t="shared" ref="F7:F14" si="0">SUM(G7:T7)</f>
        <v>1</v>
      </c>
      <c r="G7" s="29">
        <f>SUM(データベース!D77:D82)</f>
        <v>0</v>
      </c>
      <c r="H7" s="29">
        <f>SUM(データベース!E77:E82)</f>
        <v>0</v>
      </c>
      <c r="I7" s="29">
        <f>SUM(データベース!F77:F82)</f>
        <v>0</v>
      </c>
      <c r="J7" s="29">
        <f>SUM(データベース!G77:G82)</f>
        <v>0</v>
      </c>
      <c r="K7" s="29">
        <f>SUM(データベース!H77:H82)</f>
        <v>0</v>
      </c>
      <c r="L7" s="29">
        <f>SUM(データベース!I77:I82)</f>
        <v>0</v>
      </c>
      <c r="M7" s="29">
        <f>SUM(データベース!J77:J82)</f>
        <v>0</v>
      </c>
      <c r="N7" s="29">
        <f>SUM(データベース!K77:K82)</f>
        <v>0</v>
      </c>
      <c r="O7" s="29">
        <f>SUM(データベース!L77:L82)</f>
        <v>0</v>
      </c>
      <c r="P7" s="29">
        <f>SUM(データベース!M77:M82)</f>
        <v>0</v>
      </c>
      <c r="Q7" s="29">
        <f>SUM(データベース!N77:N82)</f>
        <v>1</v>
      </c>
      <c r="R7" s="29">
        <f>SUM(データベース!O77:O82)</f>
        <v>0</v>
      </c>
      <c r="S7" s="29">
        <f>SUM(データベース!P77:P82)</f>
        <v>0</v>
      </c>
      <c r="T7" s="29">
        <f>SUM(データベース!Q77:Q82)</f>
        <v>0</v>
      </c>
      <c r="U7" s="7" t="s">
        <v>20</v>
      </c>
      <c r="V7" s="13">
        <f>F7-'５月'!F7</f>
        <v>-76</v>
      </c>
    </row>
    <row r="8" spans="1:22" ht="36" customHeight="1">
      <c r="A8" s="83"/>
      <c r="B8" s="79" t="s">
        <v>25</v>
      </c>
      <c r="C8" s="80"/>
      <c r="D8" s="80"/>
      <c r="E8" s="81"/>
      <c r="F8" s="2">
        <f t="shared" si="0"/>
        <v>1</v>
      </c>
      <c r="G8" s="30">
        <f>データベース!B128</f>
        <v>0</v>
      </c>
      <c r="H8" s="30">
        <f>データベース!C128</f>
        <v>0</v>
      </c>
      <c r="I8" s="30">
        <f>データベース!D128</f>
        <v>0</v>
      </c>
      <c r="J8" s="30">
        <f>データベース!E128</f>
        <v>0</v>
      </c>
      <c r="K8" s="30">
        <f>データベース!F128</f>
        <v>0</v>
      </c>
      <c r="L8" s="30">
        <f>データベース!G128</f>
        <v>0</v>
      </c>
      <c r="M8" s="30">
        <f>データベース!H128</f>
        <v>0</v>
      </c>
      <c r="N8" s="30">
        <f>データベース!I128</f>
        <v>0</v>
      </c>
      <c r="O8" s="30">
        <f>データベース!J128</f>
        <v>0</v>
      </c>
      <c r="P8" s="30">
        <f>データベース!K128</f>
        <v>0</v>
      </c>
      <c r="Q8" s="30">
        <f>データベース!L128</f>
        <v>1</v>
      </c>
      <c r="R8" s="30">
        <f>データベース!M128</f>
        <v>0</v>
      </c>
      <c r="S8" s="30">
        <f>データベース!N128</f>
        <v>0</v>
      </c>
      <c r="T8" s="30">
        <f>データベース!O128</f>
        <v>0</v>
      </c>
      <c r="U8" s="8" t="s">
        <v>20</v>
      </c>
      <c r="V8" s="15">
        <f>F8-'５月'!F8</f>
        <v>-73</v>
      </c>
    </row>
    <row r="9" spans="1:22" ht="36" customHeight="1">
      <c r="A9" s="83"/>
      <c r="B9" s="79" t="s">
        <v>26</v>
      </c>
      <c r="C9" s="80"/>
      <c r="D9" s="80"/>
      <c r="E9" s="81"/>
      <c r="F9" s="2">
        <f t="shared" si="0"/>
        <v>0</v>
      </c>
      <c r="G9" s="30">
        <f>SUM(データベース!D$77:D$79)</f>
        <v>0</v>
      </c>
      <c r="H9" s="30">
        <f>SUM(データベース!E$77:E$79)</f>
        <v>0</v>
      </c>
      <c r="I9" s="30">
        <f>SUM(データベース!F$77:F$79)</f>
        <v>0</v>
      </c>
      <c r="J9" s="30">
        <f>SUM(データベース!G$77:G$79)</f>
        <v>0</v>
      </c>
      <c r="K9" s="30">
        <f>SUM(データベース!H$77:H$79)</f>
        <v>0</v>
      </c>
      <c r="L9" s="30">
        <f>SUM(データベース!I$77:I$79)</f>
        <v>0</v>
      </c>
      <c r="M9" s="30">
        <f>SUM(データベース!J$77:J$79)</f>
        <v>0</v>
      </c>
      <c r="N9" s="30">
        <f>SUM(データベース!K$77:K$79)</f>
        <v>0</v>
      </c>
      <c r="O9" s="30">
        <f>SUM(データベース!L$77:L$79)</f>
        <v>0</v>
      </c>
      <c r="P9" s="30">
        <f>SUM(データベース!M$77:M$79)</f>
        <v>0</v>
      </c>
      <c r="Q9" s="30">
        <f>SUM(データベース!N$77:N$79)</f>
        <v>0</v>
      </c>
      <c r="R9" s="30">
        <f>SUM(データベース!O$77:O$79)</f>
        <v>0</v>
      </c>
      <c r="S9" s="30">
        <f>SUM(データベース!P$77:P$79)</f>
        <v>0</v>
      </c>
      <c r="T9" s="30">
        <f>SUM(データベース!Q$77:Q$79)</f>
        <v>0</v>
      </c>
      <c r="U9" s="8"/>
      <c r="V9" s="4"/>
    </row>
    <row r="10" spans="1:22" ht="36" customHeight="1" thickBot="1">
      <c r="A10" s="84"/>
      <c r="B10" s="95" t="s">
        <v>27</v>
      </c>
      <c r="C10" s="96"/>
      <c r="D10" s="96"/>
      <c r="E10" s="97"/>
      <c r="F10" s="3">
        <f t="shared" si="0"/>
        <v>2</v>
      </c>
      <c r="G10" s="31">
        <f>(データベース!D77*2)+(データベース!D78*3)+(データベース!D79*4)+(データベース!D80*2)+(データベース!D81*3)+(データベース!D82*4)</f>
        <v>0</v>
      </c>
      <c r="H10" s="31">
        <f>(データベース!E77*2)+(データベース!E78*3)+(データベース!E79*4)+(データベース!E80*2)+(データベース!E81*3)+(データベース!E82*4)</f>
        <v>0</v>
      </c>
      <c r="I10" s="31">
        <f>(データベース!F77*2)+(データベース!F78*3)+(データベース!F79*4)+(データベース!F80*2)+(データベース!F81*3)+(データベース!F82*4)</f>
        <v>0</v>
      </c>
      <c r="J10" s="31">
        <f>(データベース!G77*2)+(データベース!G78*3)+(データベース!G79*4)+(データベース!G80*2)+(データベース!G81*3)+(データベース!G82*4)</f>
        <v>0</v>
      </c>
      <c r="K10" s="31">
        <f>(データベース!H77*2)+(データベース!H78*3)+(データベース!H79*4)+(データベース!H80*2)+(データベース!H81*3)+(データベース!H82*4)</f>
        <v>0</v>
      </c>
      <c r="L10" s="31">
        <f>(データベース!I77*2)+(データベース!I78*3)+(データベース!I79*4)+(データベース!I80*2)+(データベース!I81*3)+(データベース!I82*4)</f>
        <v>0</v>
      </c>
      <c r="M10" s="31">
        <f>(データベース!J77*2)+(データベース!J78*3)+(データベース!J79*4)+(データベース!J80*2)+(データベース!J81*3)+(データベース!J82*4)</f>
        <v>0</v>
      </c>
      <c r="N10" s="31">
        <f>(データベース!K77*2)+(データベース!K78*3)+(データベース!K79*4)+(データベース!K80*2)+(データベース!K81*3)+(データベース!K82*4)</f>
        <v>0</v>
      </c>
      <c r="O10" s="31">
        <f>(データベース!L77*2)+(データベース!L78*3)+(データベース!L79*4)+(データベース!L80*2)+(データベース!L81*3)+(データベース!L82*4)</f>
        <v>0</v>
      </c>
      <c r="P10" s="31">
        <f>(データベース!M77*2)+(データベース!M78*3)+(データベース!M79*4)+(データベース!M80*2)+(データベース!M81*3)+(データベース!M82*4)</f>
        <v>0</v>
      </c>
      <c r="Q10" s="31">
        <f>(データベース!N77*2)+(データベース!N78*3)+(データベース!N79*4)+(データベース!N80*2)+(データベース!N81*3)+(データベース!N82*4)</f>
        <v>2</v>
      </c>
      <c r="R10" s="31">
        <f>(データベース!O77*2)+(データベース!O78*3)+(データベース!O79*4)+(データベース!O80*2)+(データベース!O81*3)+(データベース!O82*4)</f>
        <v>0</v>
      </c>
      <c r="S10" s="31">
        <f>(データベース!P77*2)+(データベース!P78*3)+(データベース!P79*4)+(データベース!P80*2)+(データベース!P81*3)+(データベース!P82*4)</f>
        <v>0</v>
      </c>
      <c r="T10" s="31">
        <f>(データベース!Q77*2)+(データベース!Q78*3)+(データベース!Q79*4)+(データベース!Q80*2)+(データベース!Q81*3)+(データベース!Q82*4)</f>
        <v>0</v>
      </c>
      <c r="U10" s="9"/>
      <c r="V10" s="5"/>
    </row>
    <row r="11" spans="1:22" ht="36" customHeight="1" thickTop="1">
      <c r="A11" s="85" t="s">
        <v>19</v>
      </c>
      <c r="B11" s="98" t="s">
        <v>24</v>
      </c>
      <c r="C11" s="99"/>
      <c r="D11" s="99"/>
      <c r="E11" s="100"/>
      <c r="F11" s="2">
        <f t="shared" si="0"/>
        <v>442</v>
      </c>
      <c r="G11" s="29">
        <f>'５月'!G11+'６月'!G7</f>
        <v>0</v>
      </c>
      <c r="H11" s="29">
        <f>'５月'!H11+'６月'!H7</f>
        <v>0</v>
      </c>
      <c r="I11" s="29">
        <f>'５月'!I11+'６月'!I7</f>
        <v>0</v>
      </c>
      <c r="J11" s="29">
        <f>'５月'!J11+'６月'!J7</f>
        <v>18</v>
      </c>
      <c r="K11" s="29">
        <f>'５月'!K11+'６月'!K7</f>
        <v>3</v>
      </c>
      <c r="L11" s="29">
        <f>'５月'!L11+'６月'!L7</f>
        <v>0</v>
      </c>
      <c r="M11" s="29">
        <f>'５月'!M11+'６月'!M7</f>
        <v>102</v>
      </c>
      <c r="N11" s="29">
        <f>'５月'!N11+'６月'!N7</f>
        <v>0</v>
      </c>
      <c r="O11" s="29">
        <f>'５月'!O11+'６月'!O7</f>
        <v>3</v>
      </c>
      <c r="P11" s="29">
        <f>'５月'!P11+'６月'!P7</f>
        <v>213</v>
      </c>
      <c r="Q11" s="29">
        <f>'５月'!Q11+'６月'!Q7</f>
        <v>99</v>
      </c>
      <c r="R11" s="29">
        <f>'５月'!R11+'６月'!R7</f>
        <v>0</v>
      </c>
      <c r="S11" s="29">
        <f>'５月'!S11+'６月'!S7</f>
        <v>0</v>
      </c>
      <c r="T11" s="29">
        <f>'５月'!T11+'６月'!T7</f>
        <v>4</v>
      </c>
      <c r="U11" s="10" t="s">
        <v>21</v>
      </c>
      <c r="V11" s="16">
        <f>F11-SUM(データベース!Q3:Q14)</f>
        <v>-73</v>
      </c>
    </row>
    <row r="12" spans="1:22" ht="36" customHeight="1">
      <c r="A12" s="83"/>
      <c r="B12" s="79" t="s">
        <v>25</v>
      </c>
      <c r="C12" s="80"/>
      <c r="D12" s="80"/>
      <c r="E12" s="81"/>
      <c r="F12" s="2">
        <f t="shared" si="0"/>
        <v>415</v>
      </c>
      <c r="G12" s="30">
        <f>'５月'!G12+'６月'!G8</f>
        <v>0</v>
      </c>
      <c r="H12" s="30">
        <f>'５月'!H12+'６月'!H8</f>
        <v>0</v>
      </c>
      <c r="I12" s="30">
        <f>'５月'!I12+'６月'!I8</f>
        <v>0</v>
      </c>
      <c r="J12" s="30">
        <f>'５月'!J12+'６月'!J8</f>
        <v>13</v>
      </c>
      <c r="K12" s="30">
        <f>'５月'!K12+'６月'!K8</f>
        <v>3</v>
      </c>
      <c r="L12" s="30">
        <f>'５月'!L12+'６月'!L8</f>
        <v>0</v>
      </c>
      <c r="M12" s="30">
        <f>'５月'!M12+'６月'!M8</f>
        <v>101</v>
      </c>
      <c r="N12" s="30">
        <f>'５月'!N12+'６月'!N8</f>
        <v>0</v>
      </c>
      <c r="O12" s="30">
        <f>'５月'!O12+'６月'!O8</f>
        <v>1</v>
      </c>
      <c r="P12" s="30">
        <f>'５月'!P12+'６月'!P8</f>
        <v>198</v>
      </c>
      <c r="Q12" s="30">
        <f>'５月'!Q12+'６月'!Q8</f>
        <v>99</v>
      </c>
      <c r="R12" s="30">
        <f>'５月'!R12+'６月'!R8</f>
        <v>0</v>
      </c>
      <c r="S12" s="30">
        <f>'５月'!S12+'６月'!S8</f>
        <v>0</v>
      </c>
      <c r="T12" s="30">
        <f>'５月'!T12+'６月'!T8</f>
        <v>0</v>
      </c>
      <c r="U12" s="8" t="s">
        <v>21</v>
      </c>
      <c r="V12" s="14">
        <f>F12-SUM(データベース!P31:P36)</f>
        <v>-78</v>
      </c>
    </row>
    <row r="13" spans="1:22" ht="36" customHeight="1">
      <c r="A13" s="83"/>
      <c r="B13" s="79" t="s">
        <v>26</v>
      </c>
      <c r="C13" s="80"/>
      <c r="D13" s="80"/>
      <c r="E13" s="81"/>
      <c r="F13" s="2">
        <f t="shared" si="0"/>
        <v>28</v>
      </c>
      <c r="G13" s="30">
        <f>'５月'!G13+'６月'!G9</f>
        <v>0</v>
      </c>
      <c r="H13" s="30">
        <f>'５月'!H13+'６月'!H9</f>
        <v>0</v>
      </c>
      <c r="I13" s="30">
        <f>'５月'!I13+'６月'!I9</f>
        <v>0</v>
      </c>
      <c r="J13" s="30">
        <f>'５月'!J13+'６月'!J9</f>
        <v>5</v>
      </c>
      <c r="K13" s="30">
        <f>'５月'!K13+'６月'!K9</f>
        <v>0</v>
      </c>
      <c r="L13" s="30">
        <f>'５月'!L13+'６月'!L9</f>
        <v>0</v>
      </c>
      <c r="M13" s="30">
        <f>'５月'!M13+'６月'!M9</f>
        <v>2</v>
      </c>
      <c r="N13" s="30">
        <f>'５月'!N13+'６月'!N9</f>
        <v>0</v>
      </c>
      <c r="O13" s="30">
        <f>'５月'!O13+'６月'!O9</f>
        <v>2</v>
      </c>
      <c r="P13" s="30">
        <f>'５月'!P13+'６月'!P9</f>
        <v>15</v>
      </c>
      <c r="Q13" s="30">
        <f>'５月'!Q13+'６月'!Q9</f>
        <v>0</v>
      </c>
      <c r="R13" s="30">
        <f>'５月'!R13+'６月'!R9</f>
        <v>0</v>
      </c>
      <c r="S13" s="30">
        <f>'５月'!S13+'６月'!S9</f>
        <v>0</v>
      </c>
      <c r="T13" s="30">
        <f>'５月'!T13+'６月'!T9</f>
        <v>4</v>
      </c>
      <c r="U13" s="11"/>
      <c r="V13" s="4"/>
    </row>
    <row r="14" spans="1:22" ht="36" customHeight="1" thickBot="1">
      <c r="A14" s="86"/>
      <c r="B14" s="61" t="s">
        <v>27</v>
      </c>
      <c r="C14" s="62"/>
      <c r="D14" s="62"/>
      <c r="E14" s="63"/>
      <c r="F14" s="1">
        <f t="shared" si="0"/>
        <v>1250</v>
      </c>
      <c r="G14" s="32">
        <f>'５月'!G14+'６月'!G10</f>
        <v>0</v>
      </c>
      <c r="H14" s="32">
        <f>'５月'!H14+'６月'!H10</f>
        <v>0</v>
      </c>
      <c r="I14" s="32">
        <f>'５月'!I14+'６月'!I10</f>
        <v>0</v>
      </c>
      <c r="J14" s="32">
        <f>'５月'!J14+'６月'!J10</f>
        <v>54</v>
      </c>
      <c r="K14" s="32">
        <f>'５月'!K14+'６月'!K10</f>
        <v>9</v>
      </c>
      <c r="L14" s="32">
        <f>'５月'!L14+'６月'!L10</f>
        <v>0</v>
      </c>
      <c r="M14" s="32">
        <f>'５月'!M14+'６月'!M10</f>
        <v>310</v>
      </c>
      <c r="N14" s="32">
        <f>'５月'!N14+'６月'!N10</f>
        <v>0</v>
      </c>
      <c r="O14" s="32">
        <f>'５月'!O14+'６月'!O10</f>
        <v>9</v>
      </c>
      <c r="P14" s="32">
        <f>'５月'!P14+'６月'!P10</f>
        <v>657</v>
      </c>
      <c r="Q14" s="32">
        <f>'５月'!Q14+'６月'!Q10</f>
        <v>198</v>
      </c>
      <c r="R14" s="32">
        <f>'５月'!R14+'６月'!R10</f>
        <v>0</v>
      </c>
      <c r="S14" s="32">
        <f>'５月'!S14+'６月'!S10</f>
        <v>0</v>
      </c>
      <c r="T14" s="32">
        <f>'５月'!T14+'６月'!T10</f>
        <v>13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A11:A14"/>
    <mergeCell ref="B11:E11"/>
    <mergeCell ref="B12:E12"/>
    <mergeCell ref="B13:E13"/>
    <mergeCell ref="B14:E14"/>
    <mergeCell ref="O5:O6"/>
    <mergeCell ref="A7:A10"/>
    <mergeCell ref="B7:E7"/>
    <mergeCell ref="B8:E8"/>
    <mergeCell ref="B9:E9"/>
    <mergeCell ref="B10:E10"/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F377-5CEE-4A07-B7BA-DEF69D0AFD58}">
  <dimension ref="A1:V66"/>
  <sheetViews>
    <sheetView view="pageBreakPreview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7</v>
      </c>
      <c r="E3" s="20" t="s">
        <v>31</v>
      </c>
      <c r="S3" s="101" t="s">
        <v>22</v>
      </c>
      <c r="T3" s="101"/>
      <c r="U3" s="101"/>
      <c r="V3" s="101"/>
    </row>
    <row r="4" spans="1:22" ht="26.25" customHeight="1">
      <c r="A4" s="64" t="s">
        <v>30</v>
      </c>
      <c r="B4" s="65"/>
      <c r="C4" s="65"/>
      <c r="D4" s="65"/>
      <c r="E4" s="66"/>
      <c r="F4" s="92" t="s">
        <v>1</v>
      </c>
      <c r="G4" s="73" t="s">
        <v>23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  <c r="U4" s="102" t="s">
        <v>17</v>
      </c>
      <c r="V4" s="103"/>
    </row>
    <row r="5" spans="1:22" ht="26.25" customHeight="1">
      <c r="A5" s="67"/>
      <c r="B5" s="68"/>
      <c r="C5" s="68"/>
      <c r="D5" s="68"/>
      <c r="E5" s="69"/>
      <c r="F5" s="93"/>
      <c r="G5" s="87" t="s">
        <v>3</v>
      </c>
      <c r="H5" s="87" t="s">
        <v>2</v>
      </c>
      <c r="I5" s="87" t="s">
        <v>4</v>
      </c>
      <c r="J5" s="87" t="s">
        <v>5</v>
      </c>
      <c r="K5" s="87" t="s">
        <v>6</v>
      </c>
      <c r="L5" s="87" t="s">
        <v>7</v>
      </c>
      <c r="M5" s="87" t="s">
        <v>8</v>
      </c>
      <c r="N5" s="87" t="s">
        <v>9</v>
      </c>
      <c r="O5" s="87" t="s">
        <v>10</v>
      </c>
      <c r="P5" s="87" t="s">
        <v>11</v>
      </c>
      <c r="Q5" s="89" t="s">
        <v>12</v>
      </c>
      <c r="R5" s="90"/>
      <c r="S5" s="90"/>
      <c r="T5" s="91"/>
      <c r="U5" s="104"/>
      <c r="V5" s="105"/>
    </row>
    <row r="6" spans="1:22" ht="110.25" customHeight="1" thickBot="1">
      <c r="A6" s="70"/>
      <c r="B6" s="71"/>
      <c r="C6" s="71"/>
      <c r="D6" s="71"/>
      <c r="E6" s="72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19" t="s">
        <v>13</v>
      </c>
      <c r="R6" s="19" t="s">
        <v>14</v>
      </c>
      <c r="S6" s="19" t="s">
        <v>15</v>
      </c>
      <c r="T6" s="19" t="s">
        <v>16</v>
      </c>
      <c r="U6" s="106"/>
      <c r="V6" s="105"/>
    </row>
    <row r="7" spans="1:22" ht="36" customHeight="1">
      <c r="A7" s="82" t="s">
        <v>18</v>
      </c>
      <c r="B7" s="76" t="s">
        <v>24</v>
      </c>
      <c r="C7" s="77"/>
      <c r="D7" s="77"/>
      <c r="E7" s="78"/>
      <c r="F7" s="2">
        <f t="shared" ref="F7:F14" si="0">SUM(G7:T7)</f>
        <v>442</v>
      </c>
      <c r="G7" s="29">
        <f>SUM(データベース!D83:D88)</f>
        <v>0</v>
      </c>
      <c r="H7" s="29">
        <f>SUM(データベース!E83:E88)</f>
        <v>0</v>
      </c>
      <c r="I7" s="29">
        <f>SUM(データベース!F83:F88)</f>
        <v>0</v>
      </c>
      <c r="J7" s="29">
        <f>SUM(データベース!G83:G88)</f>
        <v>18</v>
      </c>
      <c r="K7" s="29">
        <f>SUM(データベース!H83:H88)</f>
        <v>3</v>
      </c>
      <c r="L7" s="29">
        <f>SUM(データベース!I83:I88)</f>
        <v>0</v>
      </c>
      <c r="M7" s="29">
        <f>SUM(データベース!J83:J88)</f>
        <v>102</v>
      </c>
      <c r="N7" s="29">
        <f>SUM(データベース!K83:K88)</f>
        <v>0</v>
      </c>
      <c r="O7" s="29">
        <f>SUM(データベース!L83:L88)</f>
        <v>3</v>
      </c>
      <c r="P7" s="29">
        <f>SUM(データベース!M83:M88)</f>
        <v>213</v>
      </c>
      <c r="Q7" s="29">
        <f>SUM(データベース!N83:N88)</f>
        <v>99</v>
      </c>
      <c r="R7" s="29">
        <f>SUM(データベース!O83:O88)</f>
        <v>0</v>
      </c>
      <c r="S7" s="29">
        <f>SUM(データベース!P83:P88)</f>
        <v>0</v>
      </c>
      <c r="T7" s="29">
        <f>SUM(データベース!Q83:Q88)</f>
        <v>4</v>
      </c>
      <c r="U7" s="7" t="s">
        <v>20</v>
      </c>
      <c r="V7" s="13">
        <f>F7-'６月'!F7</f>
        <v>441</v>
      </c>
    </row>
    <row r="8" spans="1:22" ht="36" customHeight="1">
      <c r="A8" s="83"/>
      <c r="B8" s="79" t="s">
        <v>25</v>
      </c>
      <c r="C8" s="80"/>
      <c r="D8" s="80"/>
      <c r="E8" s="81"/>
      <c r="F8" s="2">
        <f t="shared" si="0"/>
        <v>415</v>
      </c>
      <c r="G8" s="30">
        <f>データベース!B129</f>
        <v>0</v>
      </c>
      <c r="H8" s="30">
        <f>データベース!C129</f>
        <v>0</v>
      </c>
      <c r="I8" s="30">
        <f>データベース!D129</f>
        <v>0</v>
      </c>
      <c r="J8" s="30">
        <f>データベース!E129</f>
        <v>13</v>
      </c>
      <c r="K8" s="30">
        <f>データベース!F129</f>
        <v>3</v>
      </c>
      <c r="L8" s="30">
        <f>データベース!G129</f>
        <v>0</v>
      </c>
      <c r="M8" s="30">
        <f>データベース!H129</f>
        <v>101</v>
      </c>
      <c r="N8" s="30">
        <f>データベース!I129</f>
        <v>0</v>
      </c>
      <c r="O8" s="30">
        <f>データベース!J129</f>
        <v>1</v>
      </c>
      <c r="P8" s="30">
        <f>データベース!K129</f>
        <v>198</v>
      </c>
      <c r="Q8" s="30">
        <f>データベース!L129</f>
        <v>99</v>
      </c>
      <c r="R8" s="30">
        <f>データベース!M129</f>
        <v>0</v>
      </c>
      <c r="S8" s="30">
        <f>データベース!N129</f>
        <v>0</v>
      </c>
      <c r="T8" s="30">
        <f>データベース!O129</f>
        <v>0</v>
      </c>
      <c r="U8" s="8" t="s">
        <v>20</v>
      </c>
      <c r="V8" s="15">
        <f>F8-'６月'!F8</f>
        <v>414</v>
      </c>
    </row>
    <row r="9" spans="1:22" ht="36" customHeight="1">
      <c r="A9" s="83"/>
      <c r="B9" s="79" t="s">
        <v>26</v>
      </c>
      <c r="C9" s="80"/>
      <c r="D9" s="80"/>
      <c r="E9" s="81"/>
      <c r="F9" s="2">
        <f t="shared" si="0"/>
        <v>442</v>
      </c>
      <c r="G9" s="30">
        <f>SUM(データベース!D$83:D$85)</f>
        <v>0</v>
      </c>
      <c r="H9" s="30">
        <f>SUM(データベース!E$83:E$85)</f>
        <v>0</v>
      </c>
      <c r="I9" s="30">
        <f>SUM(データベース!F$83:F$85)</f>
        <v>0</v>
      </c>
      <c r="J9" s="30">
        <f>SUM(データベース!G$83:G$85)</f>
        <v>18</v>
      </c>
      <c r="K9" s="30">
        <f>SUM(データベース!H$83:H$85)</f>
        <v>3</v>
      </c>
      <c r="L9" s="30">
        <f>SUM(データベース!I$83:I$85)</f>
        <v>0</v>
      </c>
      <c r="M9" s="30">
        <f>SUM(データベース!J$83:J$85)</f>
        <v>102</v>
      </c>
      <c r="N9" s="30">
        <f>SUM(データベース!K$83:K$85)</f>
        <v>0</v>
      </c>
      <c r="O9" s="30">
        <f>SUM(データベース!L$83:L$85)</f>
        <v>3</v>
      </c>
      <c r="P9" s="30">
        <f>SUM(データベース!M$83:M$85)</f>
        <v>213</v>
      </c>
      <c r="Q9" s="30">
        <f>SUM(データベース!N$83:N$85)</f>
        <v>99</v>
      </c>
      <c r="R9" s="30">
        <f>SUM(データベース!O$83:O$85)</f>
        <v>0</v>
      </c>
      <c r="S9" s="30">
        <f>SUM(データベース!P$83:P$85)</f>
        <v>0</v>
      </c>
      <c r="T9" s="30">
        <f>SUM(データベース!Q$83:Q$85)</f>
        <v>4</v>
      </c>
      <c r="U9" s="8"/>
      <c r="V9" s="4"/>
    </row>
    <row r="10" spans="1:22" ht="36" customHeight="1" thickBot="1">
      <c r="A10" s="84"/>
      <c r="B10" s="95" t="s">
        <v>27</v>
      </c>
      <c r="C10" s="96"/>
      <c r="D10" s="96"/>
      <c r="E10" s="97"/>
      <c r="F10" s="3">
        <f t="shared" si="0"/>
        <v>884</v>
      </c>
      <c r="G10" s="31">
        <f>(データベース!D83*2)+(データベース!D84*3)+(データベース!D85*4)+(データベース!D86*2)+(データベース!D87*3)+(データベース!D88*4)</f>
        <v>0</v>
      </c>
      <c r="H10" s="31">
        <f>(データベース!E83*2)+(データベース!E84*3)+(データベース!E85*4)+(データベース!E86*2)+(データベース!E87*3)+(データベース!E88*4)</f>
        <v>0</v>
      </c>
      <c r="I10" s="31">
        <f>(データベース!F83*2)+(データベース!F84*3)+(データベース!F85*4)+(データベース!F86*2)+(データベース!F87*3)+(データベース!F88*4)</f>
        <v>0</v>
      </c>
      <c r="J10" s="31">
        <f>(データベース!G83*2)+(データベース!G84*3)+(データベース!G85*4)+(データベース!G86*2)+(データベース!G87*3)+(データベース!G88*4)</f>
        <v>36</v>
      </c>
      <c r="K10" s="31">
        <f>(データベース!H83*2)+(データベース!H84*3)+(データベース!H85*4)+(データベース!H86*2)+(データベース!H87*3)+(データベース!H88*4)</f>
        <v>6</v>
      </c>
      <c r="L10" s="31">
        <f>(データベース!I83*2)+(データベース!I84*3)+(データベース!I85*4)+(データベース!I86*2)+(データベース!I87*3)+(データベース!I88*4)</f>
        <v>0</v>
      </c>
      <c r="M10" s="31">
        <f>(データベース!J83*2)+(データベース!J84*3)+(データベース!J85*4)+(データベース!J86*2)+(データベース!J87*3)+(データベース!J88*4)</f>
        <v>204</v>
      </c>
      <c r="N10" s="31">
        <f>(データベース!K83*2)+(データベース!K84*3)+(データベース!K85*4)+(データベース!K86*2)+(データベース!K87*3)+(データベース!K88*4)</f>
        <v>0</v>
      </c>
      <c r="O10" s="31">
        <f>(データベース!L83*2)+(データベース!L84*3)+(データベース!L85*4)+(データベース!L86*2)+(データベース!L87*3)+(データベース!L88*4)</f>
        <v>6</v>
      </c>
      <c r="P10" s="31">
        <f>(データベース!M83*2)+(データベース!M84*3)+(データベース!M85*4)+(データベース!M86*2)+(データベース!M87*3)+(データベース!M88*4)</f>
        <v>426</v>
      </c>
      <c r="Q10" s="31">
        <f>(データベース!N83*2)+(データベース!N84*3)+(データベース!N85*4)+(データベース!N86*2)+(データベース!N87*3)+(データベース!N88*4)</f>
        <v>198</v>
      </c>
      <c r="R10" s="31">
        <f>(データベース!O83*2)+(データベース!O84*3)+(データベース!O85*4)+(データベース!O86*2)+(データベース!O87*3)+(データベース!O88*4)</f>
        <v>0</v>
      </c>
      <c r="S10" s="31">
        <f>(データベース!P83*2)+(データベース!P84*3)+(データベース!P85*4)+(データベース!P86*2)+(データベース!P87*3)+(データベース!P88*4)</f>
        <v>0</v>
      </c>
      <c r="T10" s="31">
        <f>(データベース!Q83*2)+(データベース!Q84*3)+(データベース!Q85*4)+(データベース!Q86*2)+(データベース!Q87*3)+(データベース!Q88*4)</f>
        <v>8</v>
      </c>
      <c r="U10" s="9"/>
      <c r="V10" s="5"/>
    </row>
    <row r="11" spans="1:22" ht="36" customHeight="1" thickTop="1">
      <c r="A11" s="85" t="s">
        <v>19</v>
      </c>
      <c r="B11" s="98" t="s">
        <v>24</v>
      </c>
      <c r="C11" s="99"/>
      <c r="D11" s="99"/>
      <c r="E11" s="100"/>
      <c r="F11" s="2">
        <f t="shared" si="0"/>
        <v>884</v>
      </c>
      <c r="G11" s="29">
        <f>'６月'!G11+'７月'!G7</f>
        <v>0</v>
      </c>
      <c r="H11" s="29">
        <f>'６月'!H11+'７月'!H7</f>
        <v>0</v>
      </c>
      <c r="I11" s="29">
        <f>'６月'!I11+'７月'!I7</f>
        <v>0</v>
      </c>
      <c r="J11" s="29">
        <f>'６月'!J11+'７月'!J7</f>
        <v>36</v>
      </c>
      <c r="K11" s="29">
        <f>'６月'!K11+'７月'!K7</f>
        <v>6</v>
      </c>
      <c r="L11" s="29">
        <f>'６月'!L11+'７月'!L7</f>
        <v>0</v>
      </c>
      <c r="M11" s="29">
        <f>'６月'!M11+'７月'!M7</f>
        <v>204</v>
      </c>
      <c r="N11" s="29">
        <f>'６月'!N11+'７月'!N7</f>
        <v>0</v>
      </c>
      <c r="O11" s="29">
        <f>'６月'!O11+'７月'!O7</f>
        <v>6</v>
      </c>
      <c r="P11" s="29">
        <f>'６月'!P11+'７月'!P7</f>
        <v>426</v>
      </c>
      <c r="Q11" s="29">
        <f>'６月'!Q11+'７月'!Q7</f>
        <v>198</v>
      </c>
      <c r="R11" s="29">
        <f>'６月'!R11+'７月'!R7</f>
        <v>0</v>
      </c>
      <c r="S11" s="29">
        <f>'６月'!S11+'７月'!S7</f>
        <v>0</v>
      </c>
      <c r="T11" s="29">
        <f>'６月'!T11+'７月'!T7</f>
        <v>8</v>
      </c>
      <c r="U11" s="10" t="s">
        <v>21</v>
      </c>
      <c r="V11" s="16">
        <f>F11-SUM(データベース!Q3:Q16)</f>
        <v>280</v>
      </c>
    </row>
    <row r="12" spans="1:22" ht="36" customHeight="1">
      <c r="A12" s="83"/>
      <c r="B12" s="79" t="s">
        <v>25</v>
      </c>
      <c r="C12" s="80"/>
      <c r="D12" s="80"/>
      <c r="E12" s="81"/>
      <c r="F12" s="2">
        <f t="shared" si="0"/>
        <v>830</v>
      </c>
      <c r="G12" s="30">
        <f>'６月'!G12+'７月'!G8</f>
        <v>0</v>
      </c>
      <c r="H12" s="30">
        <f>'６月'!H12+'７月'!H8</f>
        <v>0</v>
      </c>
      <c r="I12" s="30">
        <f>'６月'!I12+'７月'!I8</f>
        <v>0</v>
      </c>
      <c r="J12" s="30">
        <f>'６月'!J12+'７月'!J8</f>
        <v>26</v>
      </c>
      <c r="K12" s="30">
        <f>'６月'!K12+'７月'!K8</f>
        <v>6</v>
      </c>
      <c r="L12" s="30">
        <f>'６月'!L12+'７月'!L8</f>
        <v>0</v>
      </c>
      <c r="M12" s="30">
        <f>'６月'!M12+'７月'!M8</f>
        <v>202</v>
      </c>
      <c r="N12" s="30">
        <f>'６月'!N12+'７月'!N8</f>
        <v>0</v>
      </c>
      <c r="O12" s="30">
        <f>'６月'!O12+'７月'!O8</f>
        <v>2</v>
      </c>
      <c r="P12" s="30">
        <f>'６月'!P12+'７月'!P8</f>
        <v>396</v>
      </c>
      <c r="Q12" s="30">
        <f>'６月'!Q12+'７月'!Q8</f>
        <v>198</v>
      </c>
      <c r="R12" s="30">
        <f>'６月'!R12+'７月'!R8</f>
        <v>0</v>
      </c>
      <c r="S12" s="30">
        <f>'６月'!S12+'７月'!S8</f>
        <v>0</v>
      </c>
      <c r="T12" s="30">
        <f>'６月'!T12+'７月'!T8</f>
        <v>0</v>
      </c>
      <c r="U12" s="8" t="s">
        <v>21</v>
      </c>
      <c r="V12" s="14">
        <f>F12-SUM(データベース!P31:P37)</f>
        <v>253</v>
      </c>
    </row>
    <row r="13" spans="1:22" ht="36" customHeight="1">
      <c r="A13" s="83"/>
      <c r="B13" s="79" t="s">
        <v>26</v>
      </c>
      <c r="C13" s="80"/>
      <c r="D13" s="80"/>
      <c r="E13" s="81"/>
      <c r="F13" s="2">
        <f t="shared" si="0"/>
        <v>470</v>
      </c>
      <c r="G13" s="30">
        <f>'６月'!G13+'７月'!G9</f>
        <v>0</v>
      </c>
      <c r="H13" s="30">
        <f>'６月'!H13+'７月'!H9</f>
        <v>0</v>
      </c>
      <c r="I13" s="30">
        <f>'６月'!I13+'７月'!I9</f>
        <v>0</v>
      </c>
      <c r="J13" s="30">
        <f>'６月'!J13+'７月'!J9</f>
        <v>23</v>
      </c>
      <c r="K13" s="30">
        <f>'６月'!K13+'７月'!K9</f>
        <v>3</v>
      </c>
      <c r="L13" s="30">
        <f>'６月'!L13+'７月'!L9</f>
        <v>0</v>
      </c>
      <c r="M13" s="30">
        <f>'６月'!M13+'７月'!M9</f>
        <v>104</v>
      </c>
      <c r="N13" s="30">
        <f>'６月'!N13+'７月'!N9</f>
        <v>0</v>
      </c>
      <c r="O13" s="30">
        <f>'６月'!O13+'７月'!O9</f>
        <v>5</v>
      </c>
      <c r="P13" s="30">
        <f>'６月'!P13+'７月'!P9</f>
        <v>228</v>
      </c>
      <c r="Q13" s="30">
        <f>'６月'!Q13+'７月'!Q9</f>
        <v>99</v>
      </c>
      <c r="R13" s="30">
        <f>'６月'!R13+'７月'!R9</f>
        <v>0</v>
      </c>
      <c r="S13" s="30">
        <f>'６月'!S13+'７月'!S9</f>
        <v>0</v>
      </c>
      <c r="T13" s="30">
        <f>'６月'!T13+'７月'!T9</f>
        <v>8</v>
      </c>
      <c r="U13" s="11"/>
      <c r="V13" s="4"/>
    </row>
    <row r="14" spans="1:22" ht="36" customHeight="1" thickBot="1">
      <c r="A14" s="86"/>
      <c r="B14" s="61" t="s">
        <v>27</v>
      </c>
      <c r="C14" s="62"/>
      <c r="D14" s="62"/>
      <c r="E14" s="63"/>
      <c r="F14" s="1">
        <f t="shared" si="0"/>
        <v>2134</v>
      </c>
      <c r="G14" s="32">
        <f>'６月'!G14+'７月'!G10</f>
        <v>0</v>
      </c>
      <c r="H14" s="32">
        <f>'６月'!H14+'７月'!H10</f>
        <v>0</v>
      </c>
      <c r="I14" s="32">
        <f>'６月'!I14+'７月'!I10</f>
        <v>0</v>
      </c>
      <c r="J14" s="32">
        <f>'６月'!J14+'７月'!J10</f>
        <v>90</v>
      </c>
      <c r="K14" s="32">
        <f>'６月'!K14+'７月'!K10</f>
        <v>15</v>
      </c>
      <c r="L14" s="32">
        <f>'６月'!L14+'７月'!L10</f>
        <v>0</v>
      </c>
      <c r="M14" s="32">
        <f>'６月'!M14+'７月'!M10</f>
        <v>514</v>
      </c>
      <c r="N14" s="32">
        <f>'６月'!N14+'７月'!N10</f>
        <v>0</v>
      </c>
      <c r="O14" s="32">
        <f>'６月'!O14+'７月'!O10</f>
        <v>15</v>
      </c>
      <c r="P14" s="32">
        <f>'６月'!P14+'７月'!P10</f>
        <v>1083</v>
      </c>
      <c r="Q14" s="32">
        <f>'６月'!Q14+'７月'!Q10</f>
        <v>396</v>
      </c>
      <c r="R14" s="32">
        <f>'６月'!R14+'７月'!R10</f>
        <v>0</v>
      </c>
      <c r="S14" s="32">
        <f>'６月'!S14+'７月'!S10</f>
        <v>0</v>
      </c>
      <c r="T14" s="32">
        <f>'６月'!T14+'７月'!T10</f>
        <v>21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A11:A14"/>
    <mergeCell ref="B11:E11"/>
    <mergeCell ref="B12:E12"/>
    <mergeCell ref="B13:E13"/>
    <mergeCell ref="B14:E14"/>
    <mergeCell ref="O5:O6"/>
    <mergeCell ref="A7:A10"/>
    <mergeCell ref="B7:E7"/>
    <mergeCell ref="B8:E8"/>
    <mergeCell ref="B9:E9"/>
    <mergeCell ref="B10:E10"/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9E104-6661-4F53-8883-8F533FDC2AB5}">
  <dimension ref="A1:V66"/>
  <sheetViews>
    <sheetView view="pageBreakPreview" zoomScaleNormal="75" zoomScaleSheetLayoutView="100" workbookViewId="0">
      <selection activeCell="T9" sqref="T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8</v>
      </c>
      <c r="E3" s="20" t="s">
        <v>31</v>
      </c>
      <c r="S3" s="101" t="s">
        <v>22</v>
      </c>
      <c r="T3" s="101"/>
      <c r="U3" s="101"/>
      <c r="V3" s="101"/>
    </row>
    <row r="4" spans="1:22" ht="26.25" customHeight="1">
      <c r="A4" s="64" t="s">
        <v>30</v>
      </c>
      <c r="B4" s="65"/>
      <c r="C4" s="65"/>
      <c r="D4" s="65"/>
      <c r="E4" s="66"/>
      <c r="F4" s="92" t="s">
        <v>1</v>
      </c>
      <c r="G4" s="73" t="s">
        <v>23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  <c r="U4" s="102" t="s">
        <v>17</v>
      </c>
      <c r="V4" s="103"/>
    </row>
    <row r="5" spans="1:22" ht="26.25" customHeight="1">
      <c r="A5" s="67"/>
      <c r="B5" s="68"/>
      <c r="C5" s="68"/>
      <c r="D5" s="68"/>
      <c r="E5" s="69"/>
      <c r="F5" s="93"/>
      <c r="G5" s="87" t="s">
        <v>3</v>
      </c>
      <c r="H5" s="87" t="s">
        <v>2</v>
      </c>
      <c r="I5" s="87" t="s">
        <v>4</v>
      </c>
      <c r="J5" s="87" t="s">
        <v>5</v>
      </c>
      <c r="K5" s="87" t="s">
        <v>6</v>
      </c>
      <c r="L5" s="87" t="s">
        <v>7</v>
      </c>
      <c r="M5" s="87" t="s">
        <v>8</v>
      </c>
      <c r="N5" s="87" t="s">
        <v>9</v>
      </c>
      <c r="O5" s="87" t="s">
        <v>10</v>
      </c>
      <c r="P5" s="87" t="s">
        <v>11</v>
      </c>
      <c r="Q5" s="89" t="s">
        <v>12</v>
      </c>
      <c r="R5" s="90"/>
      <c r="S5" s="90"/>
      <c r="T5" s="91"/>
      <c r="U5" s="104"/>
      <c r="V5" s="105"/>
    </row>
    <row r="6" spans="1:22" ht="110.25" customHeight="1" thickBot="1">
      <c r="A6" s="70"/>
      <c r="B6" s="71"/>
      <c r="C6" s="71"/>
      <c r="D6" s="71"/>
      <c r="E6" s="72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19" t="s">
        <v>13</v>
      </c>
      <c r="R6" s="19" t="s">
        <v>14</v>
      </c>
      <c r="S6" s="19" t="s">
        <v>15</v>
      </c>
      <c r="T6" s="19" t="s">
        <v>16</v>
      </c>
      <c r="U6" s="106"/>
      <c r="V6" s="105"/>
    </row>
    <row r="7" spans="1:22" ht="36" customHeight="1">
      <c r="A7" s="82" t="s">
        <v>18</v>
      </c>
      <c r="B7" s="76" t="s">
        <v>24</v>
      </c>
      <c r="C7" s="77"/>
      <c r="D7" s="77"/>
      <c r="E7" s="78"/>
      <c r="F7" s="2">
        <f t="shared" ref="F7:F14" si="0">SUM(G7:T7)</f>
        <v>0</v>
      </c>
      <c r="G7" s="29">
        <f>SUM(データベース!D89:D94)</f>
        <v>0</v>
      </c>
      <c r="H7" s="29">
        <f>SUM(データベース!E89:E94)</f>
        <v>0</v>
      </c>
      <c r="I7" s="29">
        <f>SUM(データベース!F89:F94)</f>
        <v>0</v>
      </c>
      <c r="J7" s="29">
        <f>SUM(データベース!G89:G94)</f>
        <v>0</v>
      </c>
      <c r="K7" s="29">
        <f>SUM(データベース!H89:H94)</f>
        <v>0</v>
      </c>
      <c r="L7" s="29">
        <f>SUM(データベース!I89:I94)</f>
        <v>0</v>
      </c>
      <c r="M7" s="29">
        <f>SUM(データベース!J89:J94)</f>
        <v>0</v>
      </c>
      <c r="N7" s="29">
        <f>SUM(データベース!K89:K94)</f>
        <v>0</v>
      </c>
      <c r="O7" s="29">
        <f>SUM(データベース!L89:L94)</f>
        <v>0</v>
      </c>
      <c r="P7" s="29">
        <f>SUM(データベース!M89:M94)</f>
        <v>0</v>
      </c>
      <c r="Q7" s="29">
        <f>SUM(データベース!N89:N94)</f>
        <v>0</v>
      </c>
      <c r="R7" s="29">
        <f>SUM(データベース!O89:O94)</f>
        <v>0</v>
      </c>
      <c r="S7" s="29">
        <f>SUM(データベース!P89:P94)</f>
        <v>0</v>
      </c>
      <c r="T7" s="29">
        <f>SUM(データベース!Q89:Q94)</f>
        <v>0</v>
      </c>
      <c r="U7" s="7" t="s">
        <v>20</v>
      </c>
      <c r="V7" s="13">
        <f>F7-'７月'!F7</f>
        <v>-442</v>
      </c>
    </row>
    <row r="8" spans="1:22" ht="36" customHeight="1">
      <c r="A8" s="83"/>
      <c r="B8" s="79" t="s">
        <v>25</v>
      </c>
      <c r="C8" s="80"/>
      <c r="D8" s="80"/>
      <c r="E8" s="81"/>
      <c r="F8" s="2">
        <f t="shared" si="0"/>
        <v>0</v>
      </c>
      <c r="G8" s="30">
        <f>データベース!B130</f>
        <v>0</v>
      </c>
      <c r="H8" s="30">
        <f>データベース!C130</f>
        <v>0</v>
      </c>
      <c r="I8" s="30">
        <f>データベース!D130</f>
        <v>0</v>
      </c>
      <c r="J8" s="30">
        <f>データベース!E130</f>
        <v>0</v>
      </c>
      <c r="K8" s="30">
        <f>データベース!F130</f>
        <v>0</v>
      </c>
      <c r="L8" s="30">
        <f>データベース!G130</f>
        <v>0</v>
      </c>
      <c r="M8" s="30">
        <f>データベース!H130</f>
        <v>0</v>
      </c>
      <c r="N8" s="30">
        <f>データベース!I130</f>
        <v>0</v>
      </c>
      <c r="O8" s="30">
        <f>データベース!J130</f>
        <v>0</v>
      </c>
      <c r="P8" s="30">
        <f>データベース!K130</f>
        <v>0</v>
      </c>
      <c r="Q8" s="30">
        <f>データベース!L130</f>
        <v>0</v>
      </c>
      <c r="R8" s="30">
        <f>データベース!M130</f>
        <v>0</v>
      </c>
      <c r="S8" s="30">
        <f>データベース!N130</f>
        <v>0</v>
      </c>
      <c r="T8" s="30">
        <f>データベース!O130</f>
        <v>0</v>
      </c>
      <c r="U8" s="8" t="s">
        <v>20</v>
      </c>
      <c r="V8" s="15">
        <f>F8-'７月'!F8</f>
        <v>-415</v>
      </c>
    </row>
    <row r="9" spans="1:22" ht="36" customHeight="1">
      <c r="A9" s="83"/>
      <c r="B9" s="79" t="s">
        <v>26</v>
      </c>
      <c r="C9" s="80"/>
      <c r="D9" s="80"/>
      <c r="E9" s="81"/>
      <c r="F9" s="2">
        <f t="shared" si="0"/>
        <v>0</v>
      </c>
      <c r="G9" s="30">
        <f>SUM(データベース!D$89:D$91)</f>
        <v>0</v>
      </c>
      <c r="H9" s="30">
        <f>SUM(データベース!E$89:E$91)</f>
        <v>0</v>
      </c>
      <c r="I9" s="30">
        <f>SUM(データベース!F$89:F$91)</f>
        <v>0</v>
      </c>
      <c r="J9" s="30">
        <f>SUM(データベース!G$89:G$91)</f>
        <v>0</v>
      </c>
      <c r="K9" s="30">
        <f>SUM(データベース!H$89:H$91)</f>
        <v>0</v>
      </c>
      <c r="L9" s="30">
        <f>SUM(データベース!I$89:I$91)</f>
        <v>0</v>
      </c>
      <c r="M9" s="30">
        <f>SUM(データベース!J$89:J$91)</f>
        <v>0</v>
      </c>
      <c r="N9" s="30">
        <f>SUM(データベース!K$89:K$91)</f>
        <v>0</v>
      </c>
      <c r="O9" s="30">
        <f>SUM(データベース!L$89:L$91)</f>
        <v>0</v>
      </c>
      <c r="P9" s="30">
        <f>SUM(データベース!M$89:M$91)</f>
        <v>0</v>
      </c>
      <c r="Q9" s="30">
        <f>SUM(データベース!N$89:N$91)</f>
        <v>0</v>
      </c>
      <c r="R9" s="30">
        <f>SUM(データベース!O$89:O$91)</f>
        <v>0</v>
      </c>
      <c r="S9" s="30">
        <f>SUM(データベース!P$89:P$91)</f>
        <v>0</v>
      </c>
      <c r="T9" s="30">
        <f>SUM(データベース!Q$89:Q$91)</f>
        <v>0</v>
      </c>
      <c r="U9" s="8"/>
      <c r="V9" s="4"/>
    </row>
    <row r="10" spans="1:22" ht="36" customHeight="1" thickBot="1">
      <c r="A10" s="84"/>
      <c r="B10" s="95" t="s">
        <v>27</v>
      </c>
      <c r="C10" s="96"/>
      <c r="D10" s="96"/>
      <c r="E10" s="97"/>
      <c r="F10" s="3">
        <f t="shared" si="0"/>
        <v>0</v>
      </c>
      <c r="G10" s="31">
        <f>(データベース!D89*2)+(データベース!D90*3)+(データベース!D91*4)+(データベース!D92*2)+(データベース!D93*3)+(データベース!D94*4)</f>
        <v>0</v>
      </c>
      <c r="H10" s="31">
        <f>(データベース!E89*2)+(データベース!E90*3)+(データベース!E91*4)+(データベース!E92*2)+(データベース!E93*3)+(データベース!E94*4)</f>
        <v>0</v>
      </c>
      <c r="I10" s="31">
        <f>(データベース!F89*2)+(データベース!F90*3)+(データベース!F91*4)+(データベース!F92*2)+(データベース!F93*3)+(データベース!F94*4)</f>
        <v>0</v>
      </c>
      <c r="J10" s="31">
        <f>(データベース!G89*2)+(データベース!G90*3)+(データベース!G91*4)+(データベース!G92*2)+(データベース!G93*3)+(データベース!G94*4)</f>
        <v>0</v>
      </c>
      <c r="K10" s="31">
        <f>(データベース!H89*2)+(データベース!H90*3)+(データベース!H91*4)+(データベース!H92*2)+(データベース!H93*3)+(データベース!H94*4)</f>
        <v>0</v>
      </c>
      <c r="L10" s="31">
        <f>(データベース!I89*2)+(データベース!I90*3)+(データベース!I91*4)+(データベース!I92*2)+(データベース!I93*3)+(データベース!I94*4)</f>
        <v>0</v>
      </c>
      <c r="M10" s="31">
        <f>(データベース!J89*2)+(データベース!J90*3)+(データベース!J91*4)+(データベース!J92*2)+(データベース!J93*3)+(データベース!J94*4)</f>
        <v>0</v>
      </c>
      <c r="N10" s="31">
        <f>(データベース!K89*2)+(データベース!K90*3)+(データベース!K91*4)+(データベース!K92*2)+(データベース!K93*3)+(データベース!K94*4)</f>
        <v>0</v>
      </c>
      <c r="O10" s="31">
        <f>(データベース!L89*2)+(データベース!L90*3)+(データベース!L91*4)+(データベース!L92*2)+(データベース!L93*3)+(データベース!L94*4)</f>
        <v>0</v>
      </c>
      <c r="P10" s="31">
        <f>(データベース!M89*2)+(データベース!M90*3)+(データベース!M91*4)+(データベース!M92*2)+(データベース!M93*3)+(データベース!M94*4)</f>
        <v>0</v>
      </c>
      <c r="Q10" s="31">
        <f>(データベース!N89*2)+(データベース!N90*3)+(データベース!N91*4)+(データベース!N92*2)+(データベース!N93*3)+(データベース!N94*4)</f>
        <v>0</v>
      </c>
      <c r="R10" s="31">
        <f>(データベース!O89*2)+(データベース!O90*3)+(データベース!O91*4)+(データベース!O92*2)+(データベース!O93*3)+(データベース!O94*4)</f>
        <v>0</v>
      </c>
      <c r="S10" s="31">
        <f>(データベース!P89*2)+(データベース!P90*3)+(データベース!P91*4)+(データベース!P92*2)+(データベース!P93*3)+(データベース!P94*4)</f>
        <v>0</v>
      </c>
      <c r="T10" s="31">
        <f>(データベース!Q89*2)+(データベース!Q90*3)+(データベース!Q91*4)+(データベース!Q92*2)+(データベース!Q93*3)+(データベース!Q94*4)</f>
        <v>0</v>
      </c>
      <c r="U10" s="9"/>
      <c r="V10" s="5"/>
    </row>
    <row r="11" spans="1:22" ht="36" customHeight="1" thickTop="1">
      <c r="A11" s="85" t="s">
        <v>19</v>
      </c>
      <c r="B11" s="98" t="s">
        <v>24</v>
      </c>
      <c r="C11" s="99"/>
      <c r="D11" s="99"/>
      <c r="E11" s="100"/>
      <c r="F11" s="2">
        <f t="shared" si="0"/>
        <v>884</v>
      </c>
      <c r="G11" s="29">
        <f>'７月'!G11+'８月'!G7</f>
        <v>0</v>
      </c>
      <c r="H11" s="29">
        <f>'７月'!H11+'８月'!H7</f>
        <v>0</v>
      </c>
      <c r="I11" s="29">
        <f>'７月'!I11+'８月'!I7</f>
        <v>0</v>
      </c>
      <c r="J11" s="29">
        <f>'７月'!J11+'８月'!J7</f>
        <v>36</v>
      </c>
      <c r="K11" s="29">
        <f>'７月'!K11+'８月'!K7</f>
        <v>6</v>
      </c>
      <c r="L11" s="29">
        <f>'７月'!L11+'８月'!L7</f>
        <v>0</v>
      </c>
      <c r="M11" s="29">
        <f>'７月'!M11+'８月'!M7</f>
        <v>204</v>
      </c>
      <c r="N11" s="29">
        <f>'７月'!N11+'８月'!N7</f>
        <v>0</v>
      </c>
      <c r="O11" s="29">
        <f>'７月'!O11+'８月'!O7</f>
        <v>6</v>
      </c>
      <c r="P11" s="29">
        <f>'７月'!P11+'８月'!P7</f>
        <v>426</v>
      </c>
      <c r="Q11" s="29">
        <f>'７月'!Q11+'８月'!Q7</f>
        <v>198</v>
      </c>
      <c r="R11" s="29">
        <f>'７月'!R11+'８月'!R7</f>
        <v>0</v>
      </c>
      <c r="S11" s="29">
        <f>'７月'!S11+'８月'!S7</f>
        <v>0</v>
      </c>
      <c r="T11" s="29">
        <f>'７月'!T11+'８月'!T7</f>
        <v>8</v>
      </c>
      <c r="U11" s="10" t="s">
        <v>21</v>
      </c>
      <c r="V11" s="16">
        <f>F11-SUM(データベース!Q3:Q18)</f>
        <v>188</v>
      </c>
    </row>
    <row r="12" spans="1:22" ht="36" customHeight="1">
      <c r="A12" s="83"/>
      <c r="B12" s="79" t="s">
        <v>25</v>
      </c>
      <c r="C12" s="80"/>
      <c r="D12" s="80"/>
      <c r="E12" s="81"/>
      <c r="F12" s="2">
        <f t="shared" si="0"/>
        <v>830</v>
      </c>
      <c r="G12" s="30">
        <f>'７月'!G12+'８月'!G8</f>
        <v>0</v>
      </c>
      <c r="H12" s="30">
        <f>'７月'!H12+'８月'!H8</f>
        <v>0</v>
      </c>
      <c r="I12" s="30">
        <f>'７月'!I12+'８月'!I8</f>
        <v>0</v>
      </c>
      <c r="J12" s="30">
        <f>'７月'!J12+'８月'!J8</f>
        <v>26</v>
      </c>
      <c r="K12" s="30">
        <f>'７月'!K12+'８月'!K8</f>
        <v>6</v>
      </c>
      <c r="L12" s="30">
        <f>'７月'!L12+'８月'!L8</f>
        <v>0</v>
      </c>
      <c r="M12" s="30">
        <f>'７月'!M12+'８月'!M8</f>
        <v>202</v>
      </c>
      <c r="N12" s="30">
        <f>'７月'!N12+'８月'!N8</f>
        <v>0</v>
      </c>
      <c r="O12" s="30">
        <f>'７月'!O12+'８月'!O8</f>
        <v>2</v>
      </c>
      <c r="P12" s="30">
        <f>'７月'!P12+'８月'!P8</f>
        <v>396</v>
      </c>
      <c r="Q12" s="30">
        <f>'７月'!Q12+'８月'!Q8</f>
        <v>198</v>
      </c>
      <c r="R12" s="30">
        <f>'７月'!R12+'８月'!R8</f>
        <v>0</v>
      </c>
      <c r="S12" s="30">
        <f>'７月'!S12+'８月'!S8</f>
        <v>0</v>
      </c>
      <c r="T12" s="30">
        <f>'７月'!T12+'８月'!T8</f>
        <v>0</v>
      </c>
      <c r="U12" s="8" t="s">
        <v>21</v>
      </c>
      <c r="V12" s="14">
        <f>F12-SUM(データベース!P31:P38)</f>
        <v>163</v>
      </c>
    </row>
    <row r="13" spans="1:22" ht="36" customHeight="1">
      <c r="A13" s="83"/>
      <c r="B13" s="79" t="s">
        <v>26</v>
      </c>
      <c r="C13" s="80"/>
      <c r="D13" s="80"/>
      <c r="E13" s="81"/>
      <c r="F13" s="2">
        <f t="shared" si="0"/>
        <v>470</v>
      </c>
      <c r="G13" s="30">
        <f>'７月'!G13+'８月'!G9</f>
        <v>0</v>
      </c>
      <c r="H13" s="30">
        <f>'７月'!H13+'８月'!H9</f>
        <v>0</v>
      </c>
      <c r="I13" s="30">
        <f>'７月'!I13+'８月'!I9</f>
        <v>0</v>
      </c>
      <c r="J13" s="30">
        <f>'７月'!J13+'８月'!J9</f>
        <v>23</v>
      </c>
      <c r="K13" s="30">
        <f>'７月'!K13+'８月'!K9</f>
        <v>3</v>
      </c>
      <c r="L13" s="30">
        <f>'７月'!L13+'８月'!L9</f>
        <v>0</v>
      </c>
      <c r="M13" s="30">
        <f>'７月'!M13+'８月'!M9</f>
        <v>104</v>
      </c>
      <c r="N13" s="30">
        <f>'７月'!N13+'８月'!N9</f>
        <v>0</v>
      </c>
      <c r="O13" s="30">
        <f>'７月'!O13+'８月'!O9</f>
        <v>5</v>
      </c>
      <c r="P13" s="30">
        <f>'７月'!P13+'８月'!P9</f>
        <v>228</v>
      </c>
      <c r="Q13" s="30">
        <f>'７月'!Q13+'８月'!Q9</f>
        <v>99</v>
      </c>
      <c r="R13" s="30">
        <f>'７月'!R13+'８月'!R9</f>
        <v>0</v>
      </c>
      <c r="S13" s="30">
        <f>'７月'!S13+'８月'!S9</f>
        <v>0</v>
      </c>
      <c r="T13" s="30">
        <f>'７月'!T13+'８月'!T9</f>
        <v>8</v>
      </c>
      <c r="U13" s="11"/>
      <c r="V13" s="4"/>
    </row>
    <row r="14" spans="1:22" ht="36" customHeight="1" thickBot="1">
      <c r="A14" s="86"/>
      <c r="B14" s="61" t="s">
        <v>27</v>
      </c>
      <c r="C14" s="62"/>
      <c r="D14" s="62"/>
      <c r="E14" s="63"/>
      <c r="F14" s="1">
        <f t="shared" si="0"/>
        <v>2134</v>
      </c>
      <c r="G14" s="32">
        <f>'７月'!G14+'８月'!G10</f>
        <v>0</v>
      </c>
      <c r="H14" s="32">
        <f>'７月'!H14+'８月'!H10</f>
        <v>0</v>
      </c>
      <c r="I14" s="32">
        <f>'７月'!I14+'８月'!I10</f>
        <v>0</v>
      </c>
      <c r="J14" s="32">
        <f>'７月'!J14+'８月'!J10</f>
        <v>90</v>
      </c>
      <c r="K14" s="32">
        <f>'７月'!K14+'８月'!K10</f>
        <v>15</v>
      </c>
      <c r="L14" s="32">
        <f>'７月'!L14+'８月'!L10</f>
        <v>0</v>
      </c>
      <c r="M14" s="32">
        <f>'７月'!M14+'８月'!M10</f>
        <v>514</v>
      </c>
      <c r="N14" s="32">
        <f>'７月'!N14+'８月'!N10</f>
        <v>0</v>
      </c>
      <c r="O14" s="32">
        <f>'７月'!O14+'８月'!O10</f>
        <v>15</v>
      </c>
      <c r="P14" s="32">
        <f>'７月'!P14+'８月'!P10</f>
        <v>1083</v>
      </c>
      <c r="Q14" s="32">
        <f>'７月'!Q14+'８月'!Q10</f>
        <v>396</v>
      </c>
      <c r="R14" s="32">
        <f>'７月'!R14+'８月'!R10</f>
        <v>0</v>
      </c>
      <c r="S14" s="32">
        <f>'７月'!S14+'８月'!S10</f>
        <v>0</v>
      </c>
      <c r="T14" s="32">
        <f>'７月'!T14+'８月'!T10</f>
        <v>21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A11:A14"/>
    <mergeCell ref="B11:E11"/>
    <mergeCell ref="B12:E12"/>
    <mergeCell ref="B13:E13"/>
    <mergeCell ref="B14:E14"/>
    <mergeCell ref="O5:O6"/>
    <mergeCell ref="A7:A10"/>
    <mergeCell ref="B7:E7"/>
    <mergeCell ref="B8:E8"/>
    <mergeCell ref="B9:E9"/>
    <mergeCell ref="B10:E10"/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データベース</vt:lpstr>
      <vt:lpstr>１月</vt:lpstr>
      <vt:lpstr>２月</vt:lpstr>
      <vt:lpstr>３月</vt:lpstr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syobo018</dc:creator>
  <cp:lastModifiedBy>中島　健斗</cp:lastModifiedBy>
  <cp:lastPrinted>2026-06-01T12:42:29Z</cp:lastPrinted>
  <dcterms:created xsi:type="dcterms:W3CDTF">2024-06-14T15:44:15Z</dcterms:created>
  <dcterms:modified xsi:type="dcterms:W3CDTF">2026-06-01T17:29:28Z</dcterms:modified>
</cp:coreProperties>
</file>