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2.128.1\File\060 建設水道部\06050 上下水道課\99 上下水道課共通\006■経営戦略（経営比較分析含）\02経営比較分析\R7（令和６年度決算）\経営比較分析表（提出）\"/>
    </mc:Choice>
  </mc:AlternateContent>
  <xr:revisionPtr revIDLastSave="0" documentId="13_ncr:1_{5BB6DEA4-418A-44FF-BAED-67803363253B}" xr6:coauthVersionLast="47" xr6:coauthVersionMax="47" xr10:uidLastSave="{00000000-0000-0000-0000-000000000000}"/>
  <workbookProtection workbookAlgorithmName="SHA-512" workbookHashValue="zGgMg1S2hhFwGdPFHqlSExNRohxnDZLlWEobcrhXtRp28R5wqMzcOJxWQgCT5zGHhM9I3qPO83BgrsQ2f0FX+Q==" workbookSaltValue="8KOtZ1pCUd2OVBLvw9OGG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E85" i="4"/>
  <c r="AT10" i="4"/>
  <c r="I10" i="4"/>
</calcChain>
</file>

<file path=xl/sharedStrings.xml><?xml version="1.0" encoding="utf-8"?>
<sst xmlns="http://schemas.openxmlformats.org/spreadsheetml/2006/main" count="275" uniqueCount="115">
  <si>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</si>
  <si>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</si>
  <si>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</si>
  <si>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</si>
  <si>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</si>
  <si>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</si>
  <si>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</si>
  <si>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</si>
  <si>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</si>
  <si>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</si>
  <si>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</si>
  <si>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</si>
  <si>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</si>
  <si>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</si>
  <si>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</si>
  <si>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</si>
  <si>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</si>
  <si>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</si>
  <si>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</si>
  <si>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</si>
  <si>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</si>
  <si>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</si>
  <si>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</si>
  <si>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</si>
  <si>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</si>
  <si>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</si>
  <si>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</si>
  <si>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</si>
  <si>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</si>
  <si>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</si>
  <si>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</si>
  <si>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</si>
  <si>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</si>
  <si>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</si>
  <si>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</si>
  <si>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</si>
  <si>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</si>
  <si>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</si>
  <si>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</si>
  <si>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</si>
  <si>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</si>
  <si>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</si>
  <si>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</si>
  <si>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</si>
  <si>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</si>
  <si>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</si>
  <si>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</si>
  <si>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</si>
  <si>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</si>
  <si>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</si>
  <si>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</si>
  <si>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</si>
  <si>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</si>
  <si>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</si>
  <si>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</si>
  <si>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</si>
  <si>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</si>
  <si>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</si>
  <si>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</si>
  <si>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</si>
  <si>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</si>
  <si>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</si>
  <si>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</si>
  <si>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</si>
  <si>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</si>
  <si>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</si>
  <si>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</si>
  <si>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</si>
  <si>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</si>
  <si>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</si>
  <si>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</si>
  <si>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</si>
  <si>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</si>
  <si>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</si>
  <si>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</si>
  <si>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</si>
  <si>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</si>
  <si>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</si>
  <si>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</si>
  <si>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</si>
  <si>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</si>
  <si>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</si>
  <si>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</si>
  <si>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</si>
  <si>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</si>
  <si>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</si>
  <si>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</si>
  <si>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</si>
  <si>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</si>
  <si>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</si>
  <si>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</si>
  <si>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</si>
  <si>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</si>
  <si>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</si>
  <si>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</si>
  <si>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</si>
  <si>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富良野市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</si>
  <si>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</si>
  <si>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</si>
  <si>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</si>
  <si>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</si>
  <si>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</si>
  <si>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</si>
  <si>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</si>
  <si>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</si>
  <si>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</si>
  <si>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</si>
  <si>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</si>
  <si>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</si>
  <si>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</si>
  <si>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</si>
  <si>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</si>
  <si>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特定環境保全公共下水道の処理区域は、高齢化率も高く人口減少が進んでいる状況であり、使用料収入の増加及び水洗化率の向上は厳しい状況となっている。
　事業経営のためには一般会計からの繰入金が不可欠であり、現経営戦略により、経営基盤強化と財政マネジメントの向上を図り、持続可能な事業経営を実施してく必要がある。
　令和４年度から企業会計となり、資産の管理・財政状況を把握したうえで、持続可能な事業経営を行っていく必要がある。</t>
    <phoneticPr fontId="4"/>
  </si>
  <si>
    <t>　特定環境保全公共下水道の処理場及び管渠設備については、供用開始から20年が経過し、機械設備や電気設備の耐用年数が概ね10年から20年となっていることから、計画的な処理場設備の更新が必要となってきている。
①有形固定資産減価償却率
　有形固定資産の減価償却がどの程度進んでいるかを表す指標で、資産の老朽化度合を示すもの。令和4年度に地方公営企業法を適用した影響で低い水準となっているが、下水道施設の老朽化は進んでいることから、計画的な老朽化対策及び改築更新に取り組んでいきたい。
　老朽化の指標である管渠老朽化率や管渠改善率については、下水道管路の耐用年数を超過するものがない状況であり、老朽管の更新は実施していないため数値は表記されていない。しかしながら、管渠（下水道路）等の老朽化についても、耐用年数だけでなく管種や劣化状況等にも注視し、定期的な点検を実施して安全安心な下水道事業の運営に努めていく必要がある。</t>
    <phoneticPr fontId="4"/>
  </si>
  <si>
    <t>①経常収支比率
　使用料収入や一般会計からの繰入金等の収益で、維持管理費や支払利息等の費用をどの程度賄えているかを表す指標。令和6年度は100％を超過していることから黒字であることを示しているが、人口減少等により使用料収入の増加が見込めないため、経費節減に努める必要がある。
③流動比率
　1年以内に支払うべき債務に対する支払能力を示す指標。令和6年度は100％を下回っているため改善が必要な状況ではあるが、運転資金を確保できており、支払い能力は有ると言える。　　　　
④企業債残高対事業規模比率
　令和6年度は類似団体平均より低い状況で、地方債現在高は減少していくが、一般会計からの基準外繰入等で賄っている状況である。
⑤経費回収率
　使用料で回収すべき経費をどの程度賄えているかの指標。類似団体平均値より低く、前年度当該値より低下している状況であり、人口減少や高齢化が進む中で使用料収入の増加が見込めないため、計画的な維持管理を行い経費等の削減に努める必要がある。
⑥汚水処理原価
　汚水処理の施設整備や維持管理費の両方を含めた汚水処理コストの指標。令和6年度は前年度より増加しているため、汚水処理維持管理費の削減と有収水量の増加に努める必要がある。
⑦施設利用率
　施設の利用状況や適正規模を判断する指標。類似団体平均値より低く、処理区域内人口の減少等により低くなっている状況である。
⑧水洗化率
　類似団体平均値と同程度であり、今後も水洗化普及促進に向けた啓発を実施し、指標の向上に努めたい。</t>
    <rPh sb="357" eb="360">
      <t>ゼンネンド</t>
    </rPh>
    <rPh sb="477" eb="479">
      <t>レイワ</t>
    </rPh>
    <rPh sb="480" eb="482">
      <t>ネンド</t>
    </rPh>
    <rPh sb="483" eb="485">
      <t>ゼンネン</t>
    </rPh>
    <rPh sb="485" eb="486">
      <t>ド</t>
    </rPh>
    <rPh sb="488" eb="49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</si>
</sst>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70-4841-8029-44B86EB748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B870-4841-8029-44B86EB748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25.98</c:v>
                </c:pt>
                <c:pt idx="3">
                  <c:v>25.54</c:v>
                </c:pt>
                <c:pt idx="4">
                  <c:v>26.96</c:v>
                </c:pt>
              </c:numCache>
            </c:numRef>
          </c:val>
          <c:extLst>
            <c:ext xmlns:c16="http://schemas.microsoft.com/office/drawing/2014/chart" uri="{C3380CC4-5D6E-409C-BE32-E72D297353CC}">
              <c16:uniqueId val="{00000000-7B3C-453D-898C-ABF4589470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7B3C-453D-898C-ABF4589470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85.38</c:v>
                </c:pt>
                <c:pt idx="3">
                  <c:v>86.23</c:v>
                </c:pt>
                <c:pt idx="4">
                  <c:v>86.62</c:v>
                </c:pt>
              </c:numCache>
            </c:numRef>
          </c:val>
          <c:extLst>
            <c:ext xmlns:c16="http://schemas.microsoft.com/office/drawing/2014/chart" uri="{C3380CC4-5D6E-409C-BE32-E72D297353CC}">
              <c16:uniqueId val="{00000000-8F82-45BF-A80D-FD0683BA16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8F82-45BF-A80D-FD0683BA16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106.17</c:v>
                </c:pt>
                <c:pt idx="3">
                  <c:v>108.55</c:v>
                </c:pt>
                <c:pt idx="4">
                  <c:v>106.37</c:v>
                </c:pt>
              </c:numCache>
            </c:numRef>
          </c:val>
          <c:extLst>
            <c:ext xmlns:c16="http://schemas.microsoft.com/office/drawing/2014/chart" uri="{C3380CC4-5D6E-409C-BE32-E72D297353CC}">
              <c16:uniqueId val="{00000000-5FD2-4F34-9FFC-B73B672F4B3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5FD2-4F34-9FFC-B73B672F4B3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5.94</c:v>
                </c:pt>
                <c:pt idx="3">
                  <c:v>12.56</c:v>
                </c:pt>
                <c:pt idx="4">
                  <c:v>16.149999999999999</c:v>
                </c:pt>
              </c:numCache>
            </c:numRef>
          </c:val>
          <c:extLst>
            <c:ext xmlns:c16="http://schemas.microsoft.com/office/drawing/2014/chart" uri="{C3380CC4-5D6E-409C-BE32-E72D297353CC}">
              <c16:uniqueId val="{00000000-0122-4893-9008-6BD8BCA9B81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0122-4893-9008-6BD8BCA9B81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1B9-4458-B119-471D4F3813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31B9-4458-B119-471D4F3813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884-4031-A7E5-B99C1BEB75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B884-4031-A7E5-B99C1BEB75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28.11</c:v>
                </c:pt>
                <c:pt idx="3">
                  <c:v>50.03</c:v>
                </c:pt>
                <c:pt idx="4">
                  <c:v>66.22</c:v>
                </c:pt>
              </c:numCache>
            </c:numRef>
          </c:val>
          <c:extLst>
            <c:ext xmlns:c16="http://schemas.microsoft.com/office/drawing/2014/chart" uri="{C3380CC4-5D6E-409C-BE32-E72D297353CC}">
              <c16:uniqueId val="{00000000-34CE-4BEB-B7B1-4E44666DF7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34CE-4BEB-B7B1-4E44666DF7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4151.04</c:v>
                </c:pt>
                <c:pt idx="3">
                  <c:v>522.73</c:v>
                </c:pt>
                <c:pt idx="4">
                  <c:v>868.76</c:v>
                </c:pt>
              </c:numCache>
            </c:numRef>
          </c:val>
          <c:extLst>
            <c:ext xmlns:c16="http://schemas.microsoft.com/office/drawing/2014/chart" uri="{C3380CC4-5D6E-409C-BE32-E72D297353CC}">
              <c16:uniqueId val="{00000000-1B3C-4C4A-8369-8B643A0D39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1B3C-4C4A-8369-8B643A0D39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55.77</c:v>
                </c:pt>
                <c:pt idx="3">
                  <c:v>55.76</c:v>
                </c:pt>
                <c:pt idx="4">
                  <c:v>35.950000000000003</c:v>
                </c:pt>
              </c:numCache>
            </c:numRef>
          </c:val>
          <c:extLst>
            <c:ext xmlns:c16="http://schemas.microsoft.com/office/drawing/2014/chart" uri="{C3380CC4-5D6E-409C-BE32-E72D297353CC}">
              <c16:uniqueId val="{00000000-B6A8-43CC-A56E-D70E7409C9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B6A8-43CC-A56E-D70E7409C9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294.31</c:v>
                </c:pt>
                <c:pt idx="3">
                  <c:v>295.32</c:v>
                </c:pt>
                <c:pt idx="4">
                  <c:v>458.31</c:v>
                </c:pt>
              </c:numCache>
            </c:numRef>
          </c:val>
          <c:extLst>
            <c:ext xmlns:c16="http://schemas.microsoft.com/office/drawing/2014/chart" uri="{C3380CC4-5D6E-409C-BE32-E72D297353CC}">
              <c16:uniqueId val="{00000000-9D6F-4A53-BE03-D47FAF52C4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9D6F-4A53-BE03-D47FAF52C4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2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富良野市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19624</v>
      </c>
      <c r="AM8" s="36"/>
      <c r="AN8" s="36"/>
      <c r="AO8" s="36"/>
      <c r="AP8" s="36"/>
      <c r="AQ8" s="36"/>
      <c r="AR8" s="36"/>
      <c r="AS8" s="36"/>
      <c r="AT8" s="37">
        <f>データ!T6</f>
        <v>600.71</v>
      </c>
      <c r="AU8" s="37"/>
      <c r="AV8" s="37"/>
      <c r="AW8" s="37"/>
      <c r="AX8" s="37"/>
      <c r="AY8" s="37"/>
      <c r="AZ8" s="37"/>
      <c r="BA8" s="37"/>
      <c r="BB8" s="37">
        <f>データ!U6</f>
        <v>32.67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54.46</v>
      </c>
      <c r="J10" s="37"/>
      <c r="K10" s="37"/>
      <c r="L10" s="37"/>
      <c r="M10" s="37"/>
      <c r="N10" s="37"/>
      <c r="O10" s="37"/>
      <c r="P10" s="37">
        <f>データ!P6</f>
        <v>5.23</v>
      </c>
      <c r="Q10" s="37"/>
      <c r="R10" s="37"/>
      <c r="S10" s="37"/>
      <c r="T10" s="37"/>
      <c r="U10" s="37"/>
      <c r="V10" s="37"/>
      <c r="W10" s="37">
        <f>データ!Q6</f>
        <v>88.94</v>
      </c>
      <c r="X10" s="37"/>
      <c r="Y10" s="37"/>
      <c r="Z10" s="37"/>
      <c r="AA10" s="37"/>
      <c r="AB10" s="37"/>
      <c r="AC10" s="37"/>
      <c r="AD10" s="36">
        <f>データ!R6</f>
        <v>3542</v>
      </c>
      <c r="AE10" s="36"/>
      <c r="AF10" s="36"/>
      <c r="AG10" s="36"/>
      <c r="AH10" s="36"/>
      <c r="AI10" s="36"/>
      <c r="AJ10" s="36"/>
      <c r="AK10" s="2"/>
      <c r="AL10" s="36">
        <f>データ!V6</f>
        <v>1009</v>
      </c>
      <c r="AM10" s="36"/>
      <c r="AN10" s="36"/>
      <c r="AO10" s="36"/>
      <c r="AP10" s="36"/>
      <c r="AQ10" s="36"/>
      <c r="AR10" s="36"/>
      <c r="AS10" s="36"/>
      <c r="AT10" s="37">
        <f>データ!W6</f>
        <v>0.66</v>
      </c>
      <c r="AU10" s="37"/>
      <c r="AV10" s="37"/>
      <c r="AW10" s="37"/>
      <c r="AX10" s="37"/>
      <c r="AY10" s="37"/>
      <c r="AZ10" s="37"/>
      <c r="BA10" s="37"/>
      <c r="BB10" s="37">
        <f>データ!X6</f>
        <v>1528.79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BEpJP37UGvwzSqG26+tsfGjD6nfl0ogBlXc3fPeyxTmH8R7LIQC4NmUEuNtQTDkGOidYhgFpLDIqjYKObEXSQ==" saltValue="BPRpwyHXeV/1y6jGMNMw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12297</v>
      </c>
      <c r="D6" s="19">
        <f t="shared" si="3"/>
        <v>46</v>
      </c>
      <c r="E6" s="19">
        <f t="shared" si="3"/>
        <v>17</v>
      </c>
      <c r="F6" s="19">
        <f t="shared" si="3"/>
        <v>4</v>
      </c>
      <c r="G6" s="19">
        <f t="shared" si="3"/>
        <v>0</v>
      </c>
      <c r="H6" s="19" t="str">
        <f t="shared" si="3"/>
        <v>北海道　富良野市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54.46</v>
      </c>
      <c r="P6" s="20">
        <f t="shared" si="3"/>
        <v>5.23</v>
      </c>
      <c r="Q6" s="20">
        <f t="shared" si="3"/>
        <v>88.94</v>
      </c>
      <c r="R6" s="20">
        <f t="shared" si="3"/>
        <v>3542</v>
      </c>
      <c r="S6" s="20">
        <f t="shared" si="3"/>
        <v>19624</v>
      </c>
      <c r="T6" s="20">
        <f t="shared" si="3"/>
        <v>600.71</v>
      </c>
      <c r="U6" s="20">
        <f t="shared" si="3"/>
        <v>32.67</v>
      </c>
      <c r="V6" s="20">
        <f t="shared" si="3"/>
        <v>1009</v>
      </c>
      <c r="W6" s="20">
        <f t="shared" si="3"/>
        <v>0.66</v>
      </c>
      <c r="X6" s="20">
        <f t="shared" si="3"/>
        <v>1528.79</v>
      </c>
      <c r="Y6" s="21" t="str">
        <f>IF(Y7="",NA(),Y7)</f>
        <v>-</v>
      </c>
      <c r="Z6" s="21" t="str">
        <f t="shared" ref="Z6:AH6" si="4">IF(Z7="",NA(),Z7)</f>
        <v>-</v>
      </c>
      <c r="AA6" s="21">
        <f t="shared" si="4"/>
        <v>106.17</v>
      </c>
      <c r="AB6" s="21">
        <f t="shared" si="4"/>
        <v>108.55</v>
      </c>
      <c r="AC6" s="21">
        <f t="shared" si="4"/>
        <v>106.37</v>
      </c>
      <c r="AD6" s="21" t="str">
        <f t="shared" si="4"/>
        <v>-</v>
      </c>
      <c r="AE6" s="21" t="str">
        <f t="shared" si="4"/>
        <v>-</v>
      </c>
      <c r="AF6" s="21">
        <f t="shared" si="4"/>
        <v>106.44</v>
      </c>
      <c r="AG6" s="21">
        <f t="shared" si="4"/>
        <v>107.11</v>
      </c>
      <c r="AH6" s="21">
        <f t="shared" si="4"/>
        <v>106.38</v>
      </c>
      <c r="AI6" s="20" t="str">
        <f>IF(AI7="","",IF(AI7="-","【-】","【"&amp;SUBSTITUTE(TEXT(AI7,"#,##0.00"),"-","△")&amp;"】"))</f>
        <v>【105.07】</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72.86</v>
      </c>
      <c r="AR6" s="21">
        <f t="shared" si="5"/>
        <v>69.540000000000006</v>
      </c>
      <c r="AS6" s="21">
        <f t="shared" si="5"/>
        <v>70.63</v>
      </c>
      <c r="AT6" s="20" t="str">
        <f>IF(AT7="","",IF(AT7="-","【-】","【"&amp;SUBSTITUTE(TEXT(AT7,"#,##0.00"),"-","△")&amp;"】"))</f>
        <v>【63.54】</v>
      </c>
      <c r="AU6" s="21" t="str">
        <f>IF(AU7="",NA(),AU7)</f>
        <v>-</v>
      </c>
      <c r="AV6" s="21" t="str">
        <f t="shared" ref="AV6:BD6" si="6">IF(AV7="",NA(),AV7)</f>
        <v>-</v>
      </c>
      <c r="AW6" s="21">
        <f t="shared" si="6"/>
        <v>28.11</v>
      </c>
      <c r="AX6" s="21">
        <f t="shared" si="6"/>
        <v>50.03</v>
      </c>
      <c r="AY6" s="21">
        <f t="shared" si="6"/>
        <v>66.22</v>
      </c>
      <c r="AZ6" s="21" t="str">
        <f t="shared" si="6"/>
        <v>-</v>
      </c>
      <c r="BA6" s="21" t="str">
        <f t="shared" si="6"/>
        <v>-</v>
      </c>
      <c r="BB6" s="21">
        <f t="shared" si="6"/>
        <v>45.42</v>
      </c>
      <c r="BC6" s="21">
        <f t="shared" si="6"/>
        <v>50.63</v>
      </c>
      <c r="BD6" s="21">
        <f t="shared" si="6"/>
        <v>53.28</v>
      </c>
      <c r="BE6" s="20" t="str">
        <f>IF(BE7="","",IF(BE7="-","【-】","【"&amp;SUBSTITUTE(TEXT(BE7,"#,##0.00"),"-","△")&amp;"】"))</f>
        <v>【50.90】</v>
      </c>
      <c r="BF6" s="21" t="str">
        <f>IF(BF7="",NA(),BF7)</f>
        <v>-</v>
      </c>
      <c r="BG6" s="21" t="str">
        <f t="shared" ref="BG6:BO6" si="7">IF(BG7="",NA(),BG7)</f>
        <v>-</v>
      </c>
      <c r="BH6" s="21">
        <f t="shared" si="7"/>
        <v>4151.04</v>
      </c>
      <c r="BI6" s="21">
        <f t="shared" si="7"/>
        <v>522.73</v>
      </c>
      <c r="BJ6" s="21">
        <f t="shared" si="7"/>
        <v>868.76</v>
      </c>
      <c r="BK6" s="21" t="str">
        <f t="shared" si="7"/>
        <v>-</v>
      </c>
      <c r="BL6" s="21" t="str">
        <f t="shared" si="7"/>
        <v>-</v>
      </c>
      <c r="BM6" s="21">
        <f t="shared" si="7"/>
        <v>1195.47</v>
      </c>
      <c r="BN6" s="21">
        <f t="shared" si="7"/>
        <v>1168.69</v>
      </c>
      <c r="BO6" s="21">
        <f t="shared" si="7"/>
        <v>1142.44</v>
      </c>
      <c r="BP6" s="20" t="str">
        <f>IF(BP7="","",IF(BP7="-","【-】","【"&amp;SUBSTITUTE(TEXT(BP7,"#,##0.00"),"-","△")&amp;"】"))</f>
        <v>【1,099.15】</v>
      </c>
      <c r="BQ6" s="21" t="str">
        <f>IF(BQ7="",NA(),BQ7)</f>
        <v>-</v>
      </c>
      <c r="BR6" s="21" t="str">
        <f t="shared" ref="BR6:BZ6" si="8">IF(BR7="",NA(),BR7)</f>
        <v>-</v>
      </c>
      <c r="BS6" s="21">
        <f t="shared" si="8"/>
        <v>55.77</v>
      </c>
      <c r="BT6" s="21">
        <f t="shared" si="8"/>
        <v>55.76</v>
      </c>
      <c r="BU6" s="21">
        <f t="shared" si="8"/>
        <v>35.950000000000003</v>
      </c>
      <c r="BV6" s="21" t="str">
        <f t="shared" si="8"/>
        <v>-</v>
      </c>
      <c r="BW6" s="21" t="str">
        <f t="shared" si="8"/>
        <v>-</v>
      </c>
      <c r="BX6" s="21">
        <f t="shared" si="8"/>
        <v>69.430000000000007</v>
      </c>
      <c r="BY6" s="21">
        <f t="shared" si="8"/>
        <v>70.709999999999994</v>
      </c>
      <c r="BZ6" s="21">
        <f t="shared" si="8"/>
        <v>66.63</v>
      </c>
      <c r="CA6" s="20" t="str">
        <f>IF(CA7="","",IF(CA7="-","【-】","【"&amp;SUBSTITUTE(TEXT(CA7,"#,##0.00"),"-","△")&amp;"】"))</f>
        <v>【72.92】</v>
      </c>
      <c r="CB6" s="21" t="str">
        <f>IF(CB7="",NA(),CB7)</f>
        <v>-</v>
      </c>
      <c r="CC6" s="21" t="str">
        <f t="shared" ref="CC6:CK6" si="9">IF(CC7="",NA(),CC7)</f>
        <v>-</v>
      </c>
      <c r="CD6" s="21">
        <f t="shared" si="9"/>
        <v>294.31</v>
      </c>
      <c r="CE6" s="21">
        <f t="shared" si="9"/>
        <v>295.32</v>
      </c>
      <c r="CF6" s="21">
        <f t="shared" si="9"/>
        <v>458.31</v>
      </c>
      <c r="CG6" s="21" t="str">
        <f t="shared" si="9"/>
        <v>-</v>
      </c>
      <c r="CH6" s="21" t="str">
        <f t="shared" si="9"/>
        <v>-</v>
      </c>
      <c r="CI6" s="21">
        <f t="shared" si="9"/>
        <v>239.46</v>
      </c>
      <c r="CJ6" s="21">
        <f t="shared" si="9"/>
        <v>233.15</v>
      </c>
      <c r="CK6" s="21">
        <f t="shared" si="9"/>
        <v>252.17</v>
      </c>
      <c r="CL6" s="20" t="str">
        <f>IF(CL7="","",IF(CL7="-","【-】","【"&amp;SUBSTITUTE(TEXT(CL7,"#,##0.00"),"-","△")&amp;"】"))</f>
        <v>【225.78】</v>
      </c>
      <c r="CM6" s="21" t="str">
        <f>IF(CM7="",NA(),CM7)</f>
        <v>-</v>
      </c>
      <c r="CN6" s="21" t="str">
        <f t="shared" ref="CN6:CV6" si="10">IF(CN7="",NA(),CN7)</f>
        <v>-</v>
      </c>
      <c r="CO6" s="21">
        <f t="shared" si="10"/>
        <v>25.98</v>
      </c>
      <c r="CP6" s="21">
        <f t="shared" si="10"/>
        <v>25.54</v>
      </c>
      <c r="CQ6" s="21">
        <f t="shared" si="10"/>
        <v>26.96</v>
      </c>
      <c r="CR6" s="21" t="str">
        <f t="shared" si="10"/>
        <v>-</v>
      </c>
      <c r="CS6" s="21" t="str">
        <f t="shared" si="10"/>
        <v>-</v>
      </c>
      <c r="CT6" s="21">
        <f t="shared" si="10"/>
        <v>41.06</v>
      </c>
      <c r="CU6" s="21">
        <f t="shared" si="10"/>
        <v>42.09</v>
      </c>
      <c r="CV6" s="21">
        <f t="shared" si="10"/>
        <v>42.15</v>
      </c>
      <c r="CW6" s="20" t="str">
        <f>IF(CW7="","",IF(CW7="-","【-】","【"&amp;SUBSTITUTE(TEXT(CW7,"#,##0.00"),"-","△")&amp;"】"))</f>
        <v>【43.17】</v>
      </c>
      <c r="CX6" s="21" t="str">
        <f>IF(CX7="",NA(),CX7)</f>
        <v>-</v>
      </c>
      <c r="CY6" s="21" t="str">
        <f t="shared" ref="CY6:DG6" si="11">IF(CY7="",NA(),CY7)</f>
        <v>-</v>
      </c>
      <c r="CZ6" s="21">
        <f t="shared" si="11"/>
        <v>85.38</v>
      </c>
      <c r="DA6" s="21">
        <f t="shared" si="11"/>
        <v>86.23</v>
      </c>
      <c r="DB6" s="21">
        <f t="shared" si="11"/>
        <v>86.62</v>
      </c>
      <c r="DC6" s="21" t="str">
        <f t="shared" si="11"/>
        <v>-</v>
      </c>
      <c r="DD6" s="21" t="str">
        <f t="shared" si="11"/>
        <v>-</v>
      </c>
      <c r="DE6" s="21">
        <f t="shared" si="11"/>
        <v>84.34</v>
      </c>
      <c r="DF6" s="21">
        <f t="shared" si="11"/>
        <v>84.73</v>
      </c>
      <c r="DG6" s="21">
        <f t="shared" si="11"/>
        <v>84.21</v>
      </c>
      <c r="DH6" s="20" t="str">
        <f>IF(DH7="","",IF(DH7="-","【-】","【"&amp;SUBSTITUTE(TEXT(DH7,"#,##0.00"),"-","△")&amp;"】"))</f>
        <v>【86.31】</v>
      </c>
      <c r="DI6" s="21" t="str">
        <f>IF(DI7="",NA(),DI7)</f>
        <v>-</v>
      </c>
      <c r="DJ6" s="21" t="str">
        <f t="shared" ref="DJ6:DR6" si="12">IF(DJ7="",NA(),DJ7)</f>
        <v>-</v>
      </c>
      <c r="DK6" s="21">
        <f t="shared" si="12"/>
        <v>5.94</v>
      </c>
      <c r="DL6" s="21">
        <f t="shared" si="12"/>
        <v>12.56</v>
      </c>
      <c r="DM6" s="21">
        <f t="shared" si="12"/>
        <v>16.149999999999999</v>
      </c>
      <c r="DN6" s="21" t="str">
        <f t="shared" si="12"/>
        <v>-</v>
      </c>
      <c r="DO6" s="21" t="str">
        <f t="shared" si="12"/>
        <v>-</v>
      </c>
      <c r="DP6" s="21">
        <f t="shared" si="12"/>
        <v>24.8</v>
      </c>
      <c r="DQ6" s="21">
        <f t="shared" si="12"/>
        <v>26.77</v>
      </c>
      <c r="DR6" s="21">
        <f t="shared" si="12"/>
        <v>27.46</v>
      </c>
      <c r="DS6" s="20" t="str">
        <f>IF(DS7="","",IF(DS7="-","【-】","【"&amp;SUBSTITUTE(TEXT(DS7,"#,##0.00"),"-","△")&amp;"】"))</f>
        <v>【30.82】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0.02</v>
      </c>
      <c r="EB6" s="21">
        <f t="shared" si="13"/>
        <v>7.0000000000000007E-2</v>
      </c>
      <c r="EC6" s="21">
        <f t="shared" si="13"/>
        <v>0.02</v>
      </c>
      <c r="ED6" s="20" t="str">
        <f>IF(ED7="","",IF(ED7="-","【-】","【"&amp;SUBSTITUTE(TEXT(ED7,"#,##0.00"),"-","△")&amp;"】"))</f>
        <v>【0.06】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0.06</v>
      </c>
      <c r="EN6" s="21">
        <f t="shared" si="14"/>
        <v>0.05</v>
      </c>
      <c r="EO6" s="20" t="str">
        <f>IF(EO7="","",IF(EO7="-","【-】","【"&amp;SUBSTITUTE(TEXT(EO7,"#,##0.00"),"-","△")&amp;"】"))</f>
        <v>【0.15】</v>
      </c>
    </row>
    <row r="7" spans="1:148" s="22" customFormat="1" x14ac:dyDescent="0.15">
      <c r="A7" s="14"/>
      <c r="B7" s="23">
        <v>2024</v>
      </c>
      <c r="C7" s="23">
        <v>12297</v>
      </c>
      <c r="D7" s="23">
        <v>46</v>
      </c>
      <c r="E7" s="23">
        <v>17</v>
      </c>
      <c r="F7" s="23">
        <v>4</v>
      </c>
      <c r="G7" s="23">
        <v>0</v>
      </c>
      <c r="H7" s="23" t="s">
        <v>96</v>
      </c>
      <c r="I7" s="23" t="s">
        <v>97</v>
      </c>
      <c r="J7" s="23" t="s">
        <v>98</v>
      </c>
      <c r="K7" s="23" t="s">
        <v>99</v>
      </c>
      <c r="L7" s="23" t="s">
        <v>100</v>
      </c>
      <c r="M7" s="23" t="s">
        <v>101</v>
      </c>
      <c r="N7" s="24" t="s">
        <v>102</v>
      </c>
      <c r="O7" s="24">
        <v>54.46</v>
      </c>
      <c r="P7" s="24">
        <v>5.23</v>
      </c>
      <c r="Q7" s="24">
        <v>88.94</v>
      </c>
      <c r="R7" s="24">
        <v>3542</v>
      </c>
      <c r="S7" s="24">
        <v>19624</v>
      </c>
      <c r="T7" s="24">
        <v>600.71</v>
      </c>
      <c r="U7" s="24">
        <v>32.67</v>
      </c>
      <c r="V7" s="24">
        <v>1009</v>
      </c>
      <c r="W7" s="24">
        <v>0.66</v>
      </c>
      <c r="X7" s="24">
        <v>1528.79</v>
      </c>
      <c r="Y7" s="24" t="s">
        <v>102</v>
      </c>
      <c r="Z7" s="24" t="s">
        <v>102</v>
      </c>
      <c r="AA7" s="24">
        <v>106.17</v>
      </c>
      <c r="AB7" s="24">
        <v>108.55</v>
      </c>
      <c r="AC7" s="24">
        <v>106.37</v>
      </c>
      <c r="AD7" s="24" t="s">
        <v>102</v>
      </c>
      <c r="AE7" s="24" t="s">
        <v>102</v>
      </c>
      <c r="AF7" s="24">
        <v>106.44</v>
      </c>
      <c r="AG7" s="24">
        <v>107.11</v>
      </c>
      <c r="AH7" s="24">
        <v>106.38</v>
      </c>
      <c r="AI7" s="24">
        <v>105.07</v>
      </c>
      <c r="AJ7" s="24" t="s">
        <v>102</v>
      </c>
      <c r="AK7" s="24" t="s">
        <v>102</v>
      </c>
      <c r="AL7" s="24">
        <v>0</v>
      </c>
      <c r="AM7" s="24">
        <v>0</v>
      </c>
      <c r="AN7" s="24">
        <v>0</v>
      </c>
      <c r="AO7" s="24" t="s">
        <v>102</v>
      </c>
      <c r="AP7" s="24" t="s">
        <v>102</v>
      </c>
      <c r="AQ7" s="24">
        <v>72.86</v>
      </c>
      <c r="AR7" s="24">
        <v>69.540000000000006</v>
      </c>
      <c r="AS7" s="24">
        <v>70.63</v>
      </c>
      <c r="AT7" s="24">
        <v>63.54</v>
      </c>
      <c r="AU7" s="24" t="s">
        <v>102</v>
      </c>
      <c r="AV7" s="24" t="s">
        <v>102</v>
      </c>
      <c r="AW7" s="24">
        <v>28.11</v>
      </c>
      <c r="AX7" s="24">
        <v>50.03</v>
      </c>
      <c r="AY7" s="24">
        <v>66.22</v>
      </c>
      <c r="AZ7" s="24" t="s">
        <v>102</v>
      </c>
      <c r="BA7" s="24" t="s">
        <v>102</v>
      </c>
      <c r="BB7" s="24">
        <v>45.42</v>
      </c>
      <c r="BC7" s="24">
        <v>50.63</v>
      </c>
      <c r="BD7" s="24">
        <v>53.28</v>
      </c>
      <c r="BE7" s="24">
        <v>50.9</v>
      </c>
      <c r="BF7" s="24" t="s">
        <v>102</v>
      </c>
      <c r="BG7" s="24" t="s">
        <v>102</v>
      </c>
      <c r="BH7" s="24">
        <v>4151.04</v>
      </c>
      <c r="BI7" s="24">
        <v>522.73</v>
      </c>
      <c r="BJ7" s="24">
        <v>868.76</v>
      </c>
      <c r="BK7" s="24" t="s">
        <v>102</v>
      </c>
      <c r="BL7" s="24" t="s">
        <v>102</v>
      </c>
      <c r="BM7" s="24">
        <v>1195.47</v>
      </c>
      <c r="BN7" s="24">
        <v>1168.69</v>
      </c>
      <c r="BO7" s="24">
        <v>1142.44</v>
      </c>
      <c r="BP7" s="24">
        <v>1099.1500000000001</v>
      </c>
      <c r="BQ7" s="24" t="s">
        <v>102</v>
      </c>
      <c r="BR7" s="24" t="s">
        <v>102</v>
      </c>
      <c r="BS7" s="24">
        <v>55.77</v>
      </c>
      <c r="BT7" s="24">
        <v>55.76</v>
      </c>
      <c r="BU7" s="24">
        <v>35.950000000000003</v>
      </c>
      <c r="BV7" s="24" t="s">
        <v>102</v>
      </c>
      <c r="BW7" s="24" t="s">
        <v>102</v>
      </c>
      <c r="BX7" s="24">
        <v>69.430000000000007</v>
      </c>
      <c r="BY7" s="24">
        <v>70.709999999999994</v>
      </c>
      <c r="BZ7" s="24">
        <v>66.63</v>
      </c>
      <c r="CA7" s="24">
        <v>72.92</v>
      </c>
      <c r="CB7" s="24" t="s">
        <v>102</v>
      </c>
      <c r="CC7" s="24" t="s">
        <v>102</v>
      </c>
      <c r="CD7" s="24">
        <v>294.31</v>
      </c>
      <c r="CE7" s="24">
        <v>295.32</v>
      </c>
      <c r="CF7" s="24">
        <v>458.31</v>
      </c>
      <c r="CG7" s="24" t="s">
        <v>102</v>
      </c>
      <c r="CH7" s="24" t="s">
        <v>102</v>
      </c>
      <c r="CI7" s="24">
        <v>239.46</v>
      </c>
      <c r="CJ7" s="24">
        <v>233.15</v>
      </c>
      <c r="CK7" s="24">
        <v>252.17</v>
      </c>
      <c r="CL7" s="24">
        <v>225.78</v>
      </c>
      <c r="CM7" s="24" t="s">
        <v>102</v>
      </c>
      <c r="CN7" s="24" t="s">
        <v>102</v>
      </c>
      <c r="CO7" s="24">
        <v>25.98</v>
      </c>
      <c r="CP7" s="24">
        <v>25.54</v>
      </c>
      <c r="CQ7" s="24">
        <v>26.96</v>
      </c>
      <c r="CR7" s="24" t="s">
        <v>102</v>
      </c>
      <c r="CS7" s="24" t="s">
        <v>102</v>
      </c>
      <c r="CT7" s="24">
        <v>41.06</v>
      </c>
      <c r="CU7" s="24">
        <v>42.09</v>
      </c>
      <c r="CV7" s="24">
        <v>42.15</v>
      </c>
      <c r="CW7" s="24">
        <v>43.17</v>
      </c>
      <c r="CX7" s="24" t="s">
        <v>102</v>
      </c>
      <c r="CY7" s="24" t="s">
        <v>102</v>
      </c>
      <c r="CZ7" s="24">
        <v>85.38</v>
      </c>
      <c r="DA7" s="24">
        <v>86.23</v>
      </c>
      <c r="DB7" s="24">
        <v>86.62</v>
      </c>
      <c r="DC7" s="24" t="s">
        <v>102</v>
      </c>
      <c r="DD7" s="24" t="s">
        <v>102</v>
      </c>
      <c r="DE7" s="24">
        <v>84.34</v>
      </c>
      <c r="DF7" s="24">
        <v>84.73</v>
      </c>
      <c r="DG7" s="24">
        <v>84.21</v>
      </c>
      <c r="DH7" s="24">
        <v>86.31</v>
      </c>
      <c r="DI7" s="24" t="s">
        <v>102</v>
      </c>
      <c r="DJ7" s="24" t="s">
        <v>102</v>
      </c>
      <c r="DK7" s="24">
        <v>5.94</v>
      </c>
      <c r="DL7" s="24">
        <v>12.56</v>
      </c>
      <c r="DM7" s="24">
        <v>16.149999999999999</v>
      </c>
      <c r="DN7" s="24" t="s">
        <v>102</v>
      </c>
      <c r="DO7" s="24" t="s">
        <v>102</v>
      </c>
      <c r="DP7" s="24">
        <v>24.8</v>
      </c>
      <c r="DQ7" s="24">
        <v>26.77</v>
      </c>
      <c r="DR7" s="24">
        <v>27.46</v>
      </c>
      <c r="DS7" s="24">
        <v>30.82</v>
      </c>
      <c r="DT7" s="24" t="s">
        <v>102</v>
      </c>
      <c r="DU7" s="24" t="s">
        <v>102</v>
      </c>
      <c r="DV7" s="24">
        <v>0</v>
      </c>
      <c r="DW7" s="24">
        <v>0</v>
      </c>
      <c r="DX7" s="24">
        <v>0</v>
      </c>
      <c r="DY7" s="24" t="s">
        <v>102</v>
      </c>
      <c r="DZ7" s="24" t="s">
        <v>102</v>
      </c>
      <c r="EA7" s="24">
        <v>0.02</v>
      </c>
      <c r="EB7" s="24">
        <v>7.0000000000000007E-2</v>
      </c>
      <c r="EC7" s="24">
        <v>0.02</v>
      </c>
      <c r="ED7" s="24">
        <v>0.06</v>
      </c>
      <c r="EE7" s="24" t="s">
        <v>102</v>
      </c>
      <c r="EF7" s="24" t="s">
        <v>102</v>
      </c>
      <c r="EG7" s="24">
        <v>0</v>
      </c>
      <c r="EH7" s="24">
        <v>0</v>
      </c>
      <c r="EI7" s="24">
        <v>0</v>
      </c>
      <c r="EJ7" s="24" t="s">
        <v>102</v>
      </c>
      <c r="EK7" s="24" t="s">
        <v>102</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三好　舞咲</cp:lastModifiedBy>
  <cp:lastPrinted>2026-02-02T00:06:13Z</cp:lastPrinted>
  <dcterms:created xsi:type="dcterms:W3CDTF">2025-12-23T06:07:35Z</dcterms:created>
  <dcterms:modified xsi:type="dcterms:W3CDTF">2026-02-02T00:10:15Z</dcterms:modified>
  <cp:category/>
</cp:coreProperties>
</file>