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2.128.1\File\060 建設水道部\06050 上下水道課\99 上下水道課共通\006■経営戦略（経営比較分析含）\02経営比較分析\R7（令和６年度決算）\経営比較分析表（提出）\"/>
    </mc:Choice>
  </mc:AlternateContent>
  <xr:revisionPtr revIDLastSave="0" documentId="13_ncr:1_{D25FDFD4-6669-463B-9279-F3DCD4C059F9}" xr6:coauthVersionLast="47" xr6:coauthVersionMax="47" xr10:uidLastSave="{00000000-0000-0000-0000-000000000000}"/>
  <workbookProtection workbookAlgorithmName="SHA-512" workbookHashValue="lNTBleEl8m2jzK+YZXGNa8S8va/jdcgirnf4Q9DN7A5ipeLv+cN9NhcGmQNqXEZSuRNQfsyZTNc+chzRXPvwBg==" workbookSaltValue="1TppgL+l8+oydDt9NH/tJ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<sst xmlns="http://schemas.openxmlformats.org/spreadsheetml/2006/main" count="275" uniqueCount="116">
  <si>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</si>
  <si>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</si>
  <si>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</si>
  <si>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</si>
  <si>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</si>
  <si>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</si>
  <si>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</si>
  <si>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</si>
  <si>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</si>
  <si>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</si>
  <si>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</si>
  <si>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</si>
  <si>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</si>
  <si>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</si>
  <si>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</si>
  <si>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</si>
  <si>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</si>
  <si>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</si>
  <si>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</si>
  <si>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</si>
  <si>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</si>
  <si>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</si>
  <si>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</si>
  <si>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</si>
  <si>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</si>
  <si>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</si>
  <si>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</si>
  <si>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</si>
  <si>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</si>
  <si>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</si>
  <si>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</si>
  <si>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</si>
  <si>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</si>
  <si>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</si>
  <si>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</si>
  <si>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</si>
  <si>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</si>
  <si>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</si>
  <si>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</si>
  <si>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</si>
  <si>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</si>
  <si>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</si>
  <si>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</si>
  <si>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</si>
  <si>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</si>
  <si>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</si>
  <si>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</si>
  <si>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</si>
  <si>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</si>
  <si>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</si>
  <si>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</si>
  <si>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</si>
  <si>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</si>
  <si>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</si>
  <si>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</si>
  <si>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</si>
  <si>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</si>
  <si>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</si>
  <si>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</si>
  <si>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</si>
  <si>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</si>
  <si>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</si>
  <si>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</si>
  <si>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</si>
  <si>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</si>
  <si>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</si>
  <si>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</si>
  <si>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</si>
  <si>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</si>
  <si>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</si>
  <si>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</si>
  <si>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</si>
  <si>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</si>
  <si>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</si>
  <si>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</si>
  <si>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</si>
  <si>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</si>
  <si>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</si>
  <si>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</si>
  <si>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</si>
  <si>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</si>
  <si>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</si>
  <si>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</si>
  <si>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</si>
  <si>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</si>
  <si>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</si>
  <si>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</si>
  <si>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</si>
  <si>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</si>
  <si>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</si>
  <si>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</si>
  <si>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</si>
  <si>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</si>
  <si>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</si>
  <si>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</si>
  <si>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</si>
  <si>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富良野市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</si>
  <si>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</si>
  <si>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</si>
  <si>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</si>
  <si>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</si>
  <si>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</si>
  <si>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</si>
  <si>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</si>
  <si>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</si>
  <si>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</si>
  <si>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</si>
  <si>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</si>
  <si>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</si>
  <si>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</si>
  <si>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</si>
  <si>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</si>
  <si>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</si>
  <si>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少子高齢化社会を迎え、人口減少が進む中で使用料収入の増加は見込めない状況である。汚水処理原価や他の指標等の推移を予測しながら、経費節減に努めるとともに、老朽化対策や維持管理費の増加が想定される中で、経営戦略により経営基盤強化と財政マネジメントの向上を図り、持続可能な事業経営を実施していく必要がある。
　令和４年度から企業会計となり、資産の管理・財政状況を把握したうえで、持続可能な事業経営を行っていく必要がある。</t>
    <phoneticPr fontId="4"/>
  </si>
  <si>
    <t>①経常収支比率　
　使用料収入や一般会計からの繰入金等の収益で、維持管理費や支払利息等の費用をどの程度賄えているかを表す指標。令和6年度は100％を超過していることから黒字であることを示しているが、人口減少等により使用料収入の増加が見込めないため、経費節減に努める必要がある。
③流動比率
　1年以内に支払うべき債務に対する支払能力を示す指標。令和6年度は100％を下回っているため改善が必要な状況ではあるが、運転資金を確保できており、支払い能力は有ると言える。　　　　
④企業債残高対事業規模比率
　類似団体平均より低い状況であるが、下水道事業は住民福祉の向上（地方自治法の本旨）と独立採算制（地方公営企業法の原則）を持ち合わせていることから、今後も使用料収入と国が定める繰入基準に基づき財源確保しながら必要な施設更新を行い、事業経営を行っていく必要がある。
⑤経費回収率　　　
　使用料で回収すべき経費をどの程度賄えているかの指標。類似団体平均値より高い状況であるが、人口減少や高齢化が進む中で使用料収入の増加が見込めないため、計画的な維持管理を行い経費等の削減に努める必要がある。
⑥汚水処理原価　　　　
　汚水処理の施設整備や維持管理費の両方を含めた汚水処理コストの指標。類似団体平均値より低く推移しているが、汚水処理維持管理費の削減と有収水量の増加に努める必要がある。
⑦施設利用率
　施設の利用状況や適正規模を判断する指標。類似団体平均値よりやや高い状況であり、処理人口に対し概ね適正規模であると判断できる。
⑧水洗化率　
　類似団体平均値よりもやや高い状況であり、今後も水洗化普及促進に向けた啓発を実施し指標の向上に努めていく。</t>
    <rPh sb="540" eb="544">
      <t>ルイジダンタイ</t>
    </rPh>
    <rPh sb="544" eb="546">
      <t>ヘイキン</t>
    </rPh>
    <rPh sb="546" eb="547">
      <t>アタイ</t>
    </rPh>
    <rPh sb="549" eb="550">
      <t>ヒク</t>
    </rPh>
    <rPh sb="551" eb="553">
      <t>スイイ</t>
    </rPh>
    <phoneticPr fontId="4"/>
  </si>
  <si>
    <t xml:space="preserve">　本市の公共下水道事業は、平成2年に富良野処理場が供用開始されており、令和5年度に策定したストックマネジメント計画に基づき、機械設備、電気設備等の更新を実施している。
①有形固定資産減価償却率　　　　
　有形固定資産の減価償却がどの程度進んでいるかを表す指標で、資産の老朽化度合を示すもの。令和4年度に地方公営企業法を適用した影響で低い水準となっているが、下水道施設の老朽化は進んでいることから、計画的な老朽化対策及び改築更新に取り組んでいく必要がある。
　老朽化の指標である管渠老朽化率や管渠改善率については、下水道管路の耐用年数を超過するものが少ない状況であり、老朽管の更新は実施していないため数値は表記されていない。しかしながら、管渠（下水道路）等の老朽化についても、耐用年数だけでなく管種や劣化状況等にも注視し、定期的な点検を実施して安全安心な下水道事業の運営に努めていく必要がある。
</t>
    <rPh sb="35" eb="37">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</si>
</sst>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268-4858-A850-0BD1CF92A4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0.12</c:v>
                </c:pt>
                <c:pt idx="3">
                  <c:v>0.09</c:v>
                </c:pt>
                <c:pt idx="4">
                  <c:v>0.15</c:v>
                </c:pt>
              </c:numCache>
            </c:numRef>
          </c:val>
          <c:smooth val="0"/>
          <c:extLst>
            <c:ext xmlns:c16="http://schemas.microsoft.com/office/drawing/2014/chart" uri="{C3380CC4-5D6E-409C-BE32-E72D297353CC}">
              <c16:uniqueId val="{00000001-C268-4858-A850-0BD1CF92A4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66.430000000000007</c:v>
                </c:pt>
                <c:pt idx="3">
                  <c:v>67.430000000000007</c:v>
                </c:pt>
                <c:pt idx="4">
                  <c:v>66.28</c:v>
                </c:pt>
              </c:numCache>
            </c:numRef>
          </c:val>
          <c:extLst>
            <c:ext xmlns:c16="http://schemas.microsoft.com/office/drawing/2014/chart" uri="{C3380CC4-5D6E-409C-BE32-E72D297353CC}">
              <c16:uniqueId val="{00000000-423E-4A7D-9FDF-332650E93D0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55.82</c:v>
                </c:pt>
                <c:pt idx="3">
                  <c:v>56.51</c:v>
                </c:pt>
                <c:pt idx="4">
                  <c:v>56.85</c:v>
                </c:pt>
              </c:numCache>
            </c:numRef>
          </c:val>
          <c:smooth val="0"/>
          <c:extLst>
            <c:ext xmlns:c16="http://schemas.microsoft.com/office/drawing/2014/chart" uri="{C3380CC4-5D6E-409C-BE32-E72D297353CC}">
              <c16:uniqueId val="{00000001-423E-4A7D-9FDF-332650E93D0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97.66</c:v>
                </c:pt>
                <c:pt idx="3">
                  <c:v>97.92</c:v>
                </c:pt>
                <c:pt idx="4">
                  <c:v>98.03</c:v>
                </c:pt>
              </c:numCache>
            </c:numRef>
          </c:val>
          <c:extLst>
            <c:ext xmlns:c16="http://schemas.microsoft.com/office/drawing/2014/chart" uri="{C3380CC4-5D6E-409C-BE32-E72D297353CC}">
              <c16:uniqueId val="{00000000-67BD-4E47-852C-A91B111EA34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90.67</c:v>
                </c:pt>
                <c:pt idx="3">
                  <c:v>90.62</c:v>
                </c:pt>
                <c:pt idx="4">
                  <c:v>90.79</c:v>
                </c:pt>
              </c:numCache>
            </c:numRef>
          </c:val>
          <c:smooth val="0"/>
          <c:extLst>
            <c:ext xmlns:c16="http://schemas.microsoft.com/office/drawing/2014/chart" uri="{C3380CC4-5D6E-409C-BE32-E72D297353CC}">
              <c16:uniqueId val="{00000001-67BD-4E47-852C-A91B111EA34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106.64</c:v>
                </c:pt>
                <c:pt idx="3">
                  <c:v>107.26</c:v>
                </c:pt>
                <c:pt idx="4">
                  <c:v>109.5</c:v>
                </c:pt>
              </c:numCache>
            </c:numRef>
          </c:val>
          <c:extLst>
            <c:ext xmlns:c16="http://schemas.microsoft.com/office/drawing/2014/chart" uri="{C3380CC4-5D6E-409C-BE32-E72D297353CC}">
              <c16:uniqueId val="{00000000-9D72-4858-BACD-27A9F644DE4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107.01</c:v>
                </c:pt>
                <c:pt idx="3">
                  <c:v>106.53</c:v>
                </c:pt>
                <c:pt idx="4">
                  <c:v>105.5</c:v>
                </c:pt>
              </c:numCache>
            </c:numRef>
          </c:val>
          <c:smooth val="0"/>
          <c:extLst>
            <c:ext xmlns:c16="http://schemas.microsoft.com/office/drawing/2014/chart" uri="{C3380CC4-5D6E-409C-BE32-E72D297353CC}">
              <c16:uniqueId val="{00000001-9D72-4858-BACD-27A9F644DE4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5.57</c:v>
                </c:pt>
                <c:pt idx="3">
                  <c:v>10.79</c:v>
                </c:pt>
                <c:pt idx="4">
                  <c:v>15</c:v>
                </c:pt>
              </c:numCache>
            </c:numRef>
          </c:val>
          <c:extLst>
            <c:ext xmlns:c16="http://schemas.microsoft.com/office/drawing/2014/chart" uri="{C3380CC4-5D6E-409C-BE32-E72D297353CC}">
              <c16:uniqueId val="{00000000-BB03-4333-BCF8-53BE6E9D33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25.86</c:v>
                </c:pt>
                <c:pt idx="3">
                  <c:v>26.9</c:v>
                </c:pt>
                <c:pt idx="4">
                  <c:v>28.47</c:v>
                </c:pt>
              </c:numCache>
            </c:numRef>
          </c:val>
          <c:smooth val="0"/>
          <c:extLst>
            <c:ext xmlns:c16="http://schemas.microsoft.com/office/drawing/2014/chart" uri="{C3380CC4-5D6E-409C-BE32-E72D297353CC}">
              <c16:uniqueId val="{00000001-BB03-4333-BCF8-53BE6E9D33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DBC-4A25-BB54-BD66B3ADB02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1.4</c:v>
                </c:pt>
                <c:pt idx="3">
                  <c:v>2.08</c:v>
                </c:pt>
                <c:pt idx="4">
                  <c:v>1.87</c:v>
                </c:pt>
              </c:numCache>
            </c:numRef>
          </c:val>
          <c:smooth val="0"/>
          <c:extLst>
            <c:ext xmlns:c16="http://schemas.microsoft.com/office/drawing/2014/chart" uri="{C3380CC4-5D6E-409C-BE32-E72D297353CC}">
              <c16:uniqueId val="{00000001-EDBC-4A25-BB54-BD66B3ADB02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55C-4EE3-9DD9-6038D65B46F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23.86</c:v>
                </c:pt>
                <c:pt idx="3">
                  <c:v>18.41</c:v>
                </c:pt>
                <c:pt idx="4">
                  <c:v>16.91</c:v>
                </c:pt>
              </c:numCache>
            </c:numRef>
          </c:val>
          <c:smooth val="0"/>
          <c:extLst>
            <c:ext xmlns:c16="http://schemas.microsoft.com/office/drawing/2014/chart" uri="{C3380CC4-5D6E-409C-BE32-E72D297353CC}">
              <c16:uniqueId val="{00000001-955C-4EE3-9DD9-6038D65B46F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55.25</c:v>
                </c:pt>
                <c:pt idx="3">
                  <c:v>58.78</c:v>
                </c:pt>
                <c:pt idx="4">
                  <c:v>80.23</c:v>
                </c:pt>
              </c:numCache>
            </c:numRef>
          </c:val>
          <c:extLst>
            <c:ext xmlns:c16="http://schemas.microsoft.com/office/drawing/2014/chart" uri="{C3380CC4-5D6E-409C-BE32-E72D297353CC}">
              <c16:uniqueId val="{00000000-5AC0-4736-B0E7-9449AB75F0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68.27</c:v>
                </c:pt>
                <c:pt idx="3">
                  <c:v>74.790000000000006</c:v>
                </c:pt>
                <c:pt idx="4">
                  <c:v>73.930000000000007</c:v>
                </c:pt>
              </c:numCache>
            </c:numRef>
          </c:val>
          <c:smooth val="0"/>
          <c:extLst>
            <c:ext xmlns:c16="http://schemas.microsoft.com/office/drawing/2014/chart" uri="{C3380CC4-5D6E-409C-BE32-E72D297353CC}">
              <c16:uniqueId val="{00000001-5AC0-4736-B0E7-9449AB75F0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3.53</c:v>
                </c:pt>
                <c:pt idx="3">
                  <c:v>110.57</c:v>
                </c:pt>
                <c:pt idx="4">
                  <c:v>183</c:v>
                </c:pt>
              </c:numCache>
            </c:numRef>
          </c:val>
          <c:extLst>
            <c:ext xmlns:c16="http://schemas.microsoft.com/office/drawing/2014/chart" uri="{C3380CC4-5D6E-409C-BE32-E72D297353CC}">
              <c16:uniqueId val="{00000000-01BE-481B-97EB-066433F318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804.98</c:v>
                </c:pt>
                <c:pt idx="3">
                  <c:v>767.56</c:v>
                </c:pt>
                <c:pt idx="4">
                  <c:v>795.22</c:v>
                </c:pt>
              </c:numCache>
            </c:numRef>
          </c:val>
          <c:smooth val="0"/>
          <c:extLst>
            <c:ext xmlns:c16="http://schemas.microsoft.com/office/drawing/2014/chart" uri="{C3380CC4-5D6E-409C-BE32-E72D297353CC}">
              <c16:uniqueId val="{00000001-01BE-481B-97EB-066433F318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105.31</c:v>
                </c:pt>
                <c:pt idx="3">
                  <c:v>106.16</c:v>
                </c:pt>
                <c:pt idx="4">
                  <c:v>111.64</c:v>
                </c:pt>
              </c:numCache>
            </c:numRef>
          </c:val>
          <c:extLst>
            <c:ext xmlns:c16="http://schemas.microsoft.com/office/drawing/2014/chart" uri="{C3380CC4-5D6E-409C-BE32-E72D297353CC}">
              <c16:uniqueId val="{00000000-DEB0-4580-95FF-5ACCEC2B0AA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88.71</c:v>
                </c:pt>
                <c:pt idx="3">
                  <c:v>90.23</c:v>
                </c:pt>
                <c:pt idx="4">
                  <c:v>90.78</c:v>
                </c:pt>
              </c:numCache>
            </c:numRef>
          </c:val>
          <c:smooth val="0"/>
          <c:extLst>
            <c:ext xmlns:c16="http://schemas.microsoft.com/office/drawing/2014/chart" uri="{C3380CC4-5D6E-409C-BE32-E72D297353CC}">
              <c16:uniqueId val="{00000001-DEB0-4580-95FF-5ACCEC2B0AA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158.77000000000001</c:v>
                </c:pt>
                <c:pt idx="3">
                  <c:v>157.99</c:v>
                </c:pt>
                <c:pt idx="4">
                  <c:v>150.69999999999999</c:v>
                </c:pt>
              </c:numCache>
            </c:numRef>
          </c:val>
          <c:extLst>
            <c:ext xmlns:c16="http://schemas.microsoft.com/office/drawing/2014/chart" uri="{C3380CC4-5D6E-409C-BE32-E72D297353CC}">
              <c16:uniqueId val="{00000000-95CC-4BF1-B0D6-215AE7C873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174.8</c:v>
                </c:pt>
                <c:pt idx="3">
                  <c:v>170.2</c:v>
                </c:pt>
                <c:pt idx="4">
                  <c:v>170.83</c:v>
                </c:pt>
              </c:numCache>
            </c:numRef>
          </c:val>
          <c:smooth val="0"/>
          <c:extLst>
            <c:ext xmlns:c16="http://schemas.microsoft.com/office/drawing/2014/chart" uri="{C3380CC4-5D6E-409C-BE32-E72D297353CC}">
              <c16:uniqueId val="{00000001-95CC-4BF1-B0D6-215AE7C873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46"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富良野市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Cc1</v>
      </c>
      <c r="X8" s="64"/>
      <c r="Y8" s="64"/>
      <c r="Z8" s="64"/>
      <c r="AA8" s="64"/>
      <c r="AB8" s="64"/>
      <c r="AC8" s="64"/>
      <c r="AD8" s="65" t="str">
        <f>データ!$M$6</f>
        <v>非設置</v>
      </c>
      <c r="AE8" s="65"/>
      <c r="AF8" s="65"/>
      <c r="AG8" s="65"/>
      <c r="AH8" s="65"/>
      <c r="AI8" s="65"/>
      <c r="AJ8" s="65"/>
      <c r="AK8" s="3"/>
      <c r="AL8" s="44">
        <f>データ!S6</f>
        <v>19624</v>
      </c>
      <c r="AM8" s="44"/>
      <c r="AN8" s="44"/>
      <c r="AO8" s="44"/>
      <c r="AP8" s="44"/>
      <c r="AQ8" s="44"/>
      <c r="AR8" s="44"/>
      <c r="AS8" s="44"/>
      <c r="AT8" s="45">
        <f>データ!T6</f>
        <v>600.71</v>
      </c>
      <c r="AU8" s="45"/>
      <c r="AV8" s="45"/>
      <c r="AW8" s="45"/>
      <c r="AX8" s="45"/>
      <c r="AY8" s="45"/>
      <c r="AZ8" s="45"/>
      <c r="BA8" s="45"/>
      <c r="BB8" s="45">
        <f>データ!U6</f>
        <v>32.67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64.17</v>
      </c>
      <c r="J10" s="45"/>
      <c r="K10" s="45"/>
      <c r="L10" s="45"/>
      <c r="M10" s="45"/>
      <c r="N10" s="45"/>
      <c r="O10" s="45"/>
      <c r="P10" s="45">
        <f>データ!P6</f>
        <v>76.33</v>
      </c>
      <c r="Q10" s="45"/>
      <c r="R10" s="45"/>
      <c r="S10" s="45"/>
      <c r="T10" s="45"/>
      <c r="U10" s="45"/>
      <c r="V10" s="45"/>
      <c r="W10" s="45">
        <f>データ!Q6</f>
        <v>80.38</v>
      </c>
      <c r="X10" s="45"/>
      <c r="Y10" s="45"/>
      <c r="Z10" s="45"/>
      <c r="AA10" s="45"/>
      <c r="AB10" s="45"/>
      <c r="AC10" s="45"/>
      <c r="AD10" s="44">
        <f>データ!R6</f>
        <v>3542</v>
      </c>
      <c r="AE10" s="44"/>
      <c r="AF10" s="44"/>
      <c r="AG10" s="44"/>
      <c r="AH10" s="44"/>
      <c r="AI10" s="44"/>
      <c r="AJ10" s="44"/>
      <c r="AK10" s="2"/>
      <c r="AL10" s="44">
        <f>データ!V6</f>
        <v>14724</v>
      </c>
      <c r="AM10" s="44"/>
      <c r="AN10" s="44"/>
      <c r="AO10" s="44"/>
      <c r="AP10" s="44"/>
      <c r="AQ10" s="44"/>
      <c r="AR10" s="44"/>
      <c r="AS10" s="44"/>
      <c r="AT10" s="45">
        <f>データ!W6</f>
        <v>4.8499999999999996</v>
      </c>
      <c r="AU10" s="45"/>
      <c r="AV10" s="45"/>
      <c r="AW10" s="45"/>
      <c r="AX10" s="45"/>
      <c r="AY10" s="45"/>
      <c r="AZ10" s="45"/>
      <c r="BA10" s="45"/>
      <c r="BB10" s="45">
        <f>データ!X6</f>
        <v>3035.88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PRC0jM+u3F2Kax4Ua/17tKYwkB0DYQ7E5FOblFIq9yJNMJcw/0MeGWYtcpuaAcYnLcsvxiCP9a69GHEQLp6aQ==" saltValue="ae53yvWOID2PV+gCYMr3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12297</v>
      </c>
      <c r="D6" s="19">
        <f t="shared" si="3"/>
        <v>46</v>
      </c>
      <c r="E6" s="19">
        <f t="shared" si="3"/>
        <v>17</v>
      </c>
      <c r="F6" s="19">
        <f t="shared" si="3"/>
        <v>1</v>
      </c>
      <c r="G6" s="19">
        <f t="shared" si="3"/>
        <v>0</v>
      </c>
      <c r="H6" s="19" t="str">
        <f t="shared" si="3"/>
        <v>北海道　富良野市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64.17</v>
      </c>
      <c r="P6" s="20">
        <f t="shared" si="3"/>
        <v>76.33</v>
      </c>
      <c r="Q6" s="20">
        <f t="shared" si="3"/>
        <v>80.38</v>
      </c>
      <c r="R6" s="20">
        <f t="shared" si="3"/>
        <v>3542</v>
      </c>
      <c r="S6" s="20">
        <f t="shared" si="3"/>
        <v>19624</v>
      </c>
      <c r="T6" s="20">
        <f t="shared" si="3"/>
        <v>600.71</v>
      </c>
      <c r="U6" s="20">
        <f t="shared" si="3"/>
        <v>32.67</v>
      </c>
      <c r="V6" s="20">
        <f t="shared" si="3"/>
        <v>14724</v>
      </c>
      <c r="W6" s="20">
        <f t="shared" si="3"/>
        <v>4.8499999999999996</v>
      </c>
      <c r="X6" s="20">
        <f t="shared" si="3"/>
        <v>3035.88</v>
      </c>
      <c r="Y6" s="21" t="str">
        <f>IF(Y7="",NA(),Y7)</f>
        <v>-</v>
      </c>
      <c r="Z6" s="21" t="str">
        <f t="shared" ref="Z6:AH6" si="4">IF(Z7="",NA(),Z7)</f>
        <v>-</v>
      </c>
      <c r="AA6" s="21">
        <f t="shared" si="4"/>
        <v>106.64</v>
      </c>
      <c r="AB6" s="21">
        <f t="shared" si="4"/>
        <v>107.26</v>
      </c>
      <c r="AC6" s="21">
        <f t="shared" si="4"/>
        <v>109.5</v>
      </c>
      <c r="AD6" s="21" t="str">
        <f t="shared" si="4"/>
        <v>-</v>
      </c>
      <c r="AE6" s="21" t="str">
        <f t="shared" si="4"/>
        <v>-</v>
      </c>
      <c r="AF6" s="21">
        <f t="shared" si="4"/>
        <v>107.01</v>
      </c>
      <c r="AG6" s="21">
        <f t="shared" si="4"/>
        <v>106.53</v>
      </c>
      <c r="AH6" s="21">
        <f t="shared" si="4"/>
        <v>105.5</v>
      </c>
      <c r="AI6" s="20" t="str">
        <f>IF(AI7="","",IF(AI7="-","【-】","【"&amp;SUBSTITUTE(TEXT(AI7,"#,##0.00"),"-","△")&amp;"】"))</f>
        <v>【105.36】</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23.86</v>
      </c>
      <c r="AR6" s="21">
        <f t="shared" si="5"/>
        <v>18.41</v>
      </c>
      <c r="AS6" s="21">
        <f t="shared" si="5"/>
        <v>16.91</v>
      </c>
      <c r="AT6" s="20" t="str">
        <f>IF(AT7="","",IF(AT7="-","【-】","【"&amp;SUBSTITUTE(TEXT(AT7,"#,##0.00"),"-","△")&amp;"】"))</f>
        <v>【3.12】</v>
      </c>
      <c r="AU6" s="21" t="str">
        <f>IF(AU7="",NA(),AU7)</f>
        <v>-</v>
      </c>
      <c r="AV6" s="21" t="str">
        <f t="shared" ref="AV6:BD6" si="6">IF(AV7="",NA(),AV7)</f>
        <v>-</v>
      </c>
      <c r="AW6" s="21">
        <f t="shared" si="6"/>
        <v>55.25</v>
      </c>
      <c r="AX6" s="21">
        <f t="shared" si="6"/>
        <v>58.78</v>
      </c>
      <c r="AY6" s="21">
        <f t="shared" si="6"/>
        <v>80.23</v>
      </c>
      <c r="AZ6" s="21" t="str">
        <f t="shared" si="6"/>
        <v>-</v>
      </c>
      <c r="BA6" s="21" t="str">
        <f t="shared" si="6"/>
        <v>-</v>
      </c>
      <c r="BB6" s="21">
        <f t="shared" si="6"/>
        <v>68.27</v>
      </c>
      <c r="BC6" s="21">
        <f t="shared" si="6"/>
        <v>74.790000000000006</v>
      </c>
      <c r="BD6" s="21">
        <f t="shared" si="6"/>
        <v>73.930000000000007</v>
      </c>
      <c r="BE6" s="20" t="str">
        <f>IF(BE7="","",IF(BE7="-","【-】","【"&amp;SUBSTITUTE(TEXT(BE7,"#,##0.00"),"-","△")&amp;"】"))</f>
        <v>【82.75】</v>
      </c>
      <c r="BF6" s="21" t="str">
        <f>IF(BF7="",NA(),BF7)</f>
        <v>-</v>
      </c>
      <c r="BG6" s="21" t="str">
        <f t="shared" ref="BG6:BO6" si="7">IF(BG7="",NA(),BG7)</f>
        <v>-</v>
      </c>
      <c r="BH6" s="21">
        <f t="shared" si="7"/>
        <v>3.53</v>
      </c>
      <c r="BI6" s="21">
        <f t="shared" si="7"/>
        <v>110.57</v>
      </c>
      <c r="BJ6" s="21">
        <f t="shared" si="7"/>
        <v>183</v>
      </c>
      <c r="BK6" s="21" t="str">
        <f t="shared" si="7"/>
        <v>-</v>
      </c>
      <c r="BL6" s="21" t="str">
        <f t="shared" si="7"/>
        <v>-</v>
      </c>
      <c r="BM6" s="21">
        <f t="shared" si="7"/>
        <v>804.98</v>
      </c>
      <c r="BN6" s="21">
        <f t="shared" si="7"/>
        <v>767.56</v>
      </c>
      <c r="BO6" s="21">
        <f t="shared" si="7"/>
        <v>795.22</v>
      </c>
      <c r="BP6" s="20" t="str">
        <f>IF(BP7="","",IF(BP7="-","【-】","【"&amp;SUBSTITUTE(TEXT(BP7,"#,##0.00"),"-","△")&amp;"】"))</f>
        <v>【602.56】</v>
      </c>
      <c r="BQ6" s="21" t="str">
        <f>IF(BQ7="",NA(),BQ7)</f>
        <v>-</v>
      </c>
      <c r="BR6" s="21" t="str">
        <f t="shared" ref="BR6:BZ6" si="8">IF(BR7="",NA(),BR7)</f>
        <v>-</v>
      </c>
      <c r="BS6" s="21">
        <f t="shared" si="8"/>
        <v>105.31</v>
      </c>
      <c r="BT6" s="21">
        <f t="shared" si="8"/>
        <v>106.16</v>
      </c>
      <c r="BU6" s="21">
        <f t="shared" si="8"/>
        <v>111.64</v>
      </c>
      <c r="BV6" s="21" t="str">
        <f t="shared" si="8"/>
        <v>-</v>
      </c>
      <c r="BW6" s="21" t="str">
        <f t="shared" si="8"/>
        <v>-</v>
      </c>
      <c r="BX6" s="21">
        <f t="shared" si="8"/>
        <v>88.71</v>
      </c>
      <c r="BY6" s="21">
        <f t="shared" si="8"/>
        <v>90.23</v>
      </c>
      <c r="BZ6" s="21">
        <f t="shared" si="8"/>
        <v>90.78</v>
      </c>
      <c r="CA6" s="20" t="str">
        <f>IF(CA7="","",IF(CA7="-","【-】","【"&amp;SUBSTITUTE(TEXT(CA7,"#,##0.00"),"-","△")&amp;"】"))</f>
        <v>【97.94】</v>
      </c>
      <c r="CB6" s="21" t="str">
        <f>IF(CB7="",NA(),CB7)</f>
        <v>-</v>
      </c>
      <c r="CC6" s="21" t="str">
        <f t="shared" ref="CC6:CK6" si="9">IF(CC7="",NA(),CC7)</f>
        <v>-</v>
      </c>
      <c r="CD6" s="21">
        <f t="shared" si="9"/>
        <v>158.77000000000001</v>
      </c>
      <c r="CE6" s="21">
        <f t="shared" si="9"/>
        <v>157.99</v>
      </c>
      <c r="CF6" s="21">
        <f t="shared" si="9"/>
        <v>150.69999999999999</v>
      </c>
      <c r="CG6" s="21" t="str">
        <f t="shared" si="9"/>
        <v>-</v>
      </c>
      <c r="CH6" s="21" t="str">
        <f t="shared" si="9"/>
        <v>-</v>
      </c>
      <c r="CI6" s="21">
        <f t="shared" si="9"/>
        <v>174.8</v>
      </c>
      <c r="CJ6" s="21">
        <f t="shared" si="9"/>
        <v>170.2</v>
      </c>
      <c r="CK6" s="21">
        <f t="shared" si="9"/>
        <v>170.83</v>
      </c>
      <c r="CL6" s="20" t="str">
        <f>IF(CL7="","",IF(CL7="-","【-】","【"&amp;SUBSTITUTE(TEXT(CL7,"#,##0.00"),"-","△")&amp;"】"))</f>
        <v>【140.98】</v>
      </c>
      <c r="CM6" s="21" t="str">
        <f>IF(CM7="",NA(),CM7)</f>
        <v>-</v>
      </c>
      <c r="CN6" s="21" t="str">
        <f t="shared" ref="CN6:CV6" si="10">IF(CN7="",NA(),CN7)</f>
        <v>-</v>
      </c>
      <c r="CO6" s="21">
        <f t="shared" si="10"/>
        <v>66.430000000000007</v>
      </c>
      <c r="CP6" s="21">
        <f t="shared" si="10"/>
        <v>67.430000000000007</v>
      </c>
      <c r="CQ6" s="21">
        <f t="shared" si="10"/>
        <v>66.28</v>
      </c>
      <c r="CR6" s="21" t="str">
        <f t="shared" si="10"/>
        <v>-</v>
      </c>
      <c r="CS6" s="21" t="str">
        <f t="shared" si="10"/>
        <v>-</v>
      </c>
      <c r="CT6" s="21">
        <f t="shared" si="10"/>
        <v>55.82</v>
      </c>
      <c r="CU6" s="21">
        <f t="shared" si="10"/>
        <v>56.51</v>
      </c>
      <c r="CV6" s="21">
        <f t="shared" si="10"/>
        <v>56.85</v>
      </c>
      <c r="CW6" s="20" t="str">
        <f>IF(CW7="","",IF(CW7="-","【-】","【"&amp;SUBSTITUTE(TEXT(CW7,"#,##0.00"),"-","△")&amp;"】"))</f>
        <v>【60.13】</v>
      </c>
      <c r="CX6" s="21" t="str">
        <f>IF(CX7="",NA(),CX7)</f>
        <v>-</v>
      </c>
      <c r="CY6" s="21" t="str">
        <f t="shared" ref="CY6:DG6" si="11">IF(CY7="",NA(),CY7)</f>
        <v>-</v>
      </c>
      <c r="CZ6" s="21">
        <f t="shared" si="11"/>
        <v>97.66</v>
      </c>
      <c r="DA6" s="21">
        <f t="shared" si="11"/>
        <v>97.92</v>
      </c>
      <c r="DB6" s="21">
        <f t="shared" si="11"/>
        <v>98.03</v>
      </c>
      <c r="DC6" s="21" t="str">
        <f t="shared" si="11"/>
        <v>-</v>
      </c>
      <c r="DD6" s="21" t="str">
        <f t="shared" si="11"/>
        <v>-</v>
      </c>
      <c r="DE6" s="21">
        <f t="shared" si="11"/>
        <v>90.67</v>
      </c>
      <c r="DF6" s="21">
        <f t="shared" si="11"/>
        <v>90.62</v>
      </c>
      <c r="DG6" s="21">
        <f t="shared" si="11"/>
        <v>90.79</v>
      </c>
      <c r="DH6" s="20" t="str">
        <f>IF(DH7="","",IF(DH7="-","【-】","【"&amp;SUBSTITUTE(TEXT(DH7,"#,##0.00"),"-","△")&amp;"】"))</f>
        <v>【96.00】</v>
      </c>
      <c r="DI6" s="21" t="str">
        <f>IF(DI7="",NA(),DI7)</f>
        <v>-</v>
      </c>
      <c r="DJ6" s="21" t="str">
        <f t="shared" ref="DJ6:DR6" si="12">IF(DJ7="",NA(),DJ7)</f>
        <v>-</v>
      </c>
      <c r="DK6" s="21">
        <f t="shared" si="12"/>
        <v>5.57</v>
      </c>
      <c r="DL6" s="21">
        <f t="shared" si="12"/>
        <v>10.79</v>
      </c>
      <c r="DM6" s="21">
        <f t="shared" si="12"/>
        <v>15</v>
      </c>
      <c r="DN6" s="21" t="str">
        <f t="shared" si="12"/>
        <v>-</v>
      </c>
      <c r="DO6" s="21" t="str">
        <f t="shared" si="12"/>
        <v>-</v>
      </c>
      <c r="DP6" s="21">
        <f t="shared" si="12"/>
        <v>25.86</v>
      </c>
      <c r="DQ6" s="21">
        <f t="shared" si="12"/>
        <v>26.9</v>
      </c>
      <c r="DR6" s="21">
        <f t="shared" si="12"/>
        <v>28.47</v>
      </c>
      <c r="DS6" s="20" t="str">
        <f>IF(DS7="","",IF(DS7="-","【-】","【"&amp;SUBSTITUTE(TEXT(DS7,"#,##0.00"),"-","△")&amp;"】"))</f>
        <v>【42.20】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1.4</v>
      </c>
      <c r="EB6" s="21">
        <f t="shared" si="13"/>
        <v>2.08</v>
      </c>
      <c r="EC6" s="21">
        <f t="shared" si="13"/>
        <v>1.87</v>
      </c>
      <c r="ED6" s="20" t="str">
        <f>IF(ED7="","",IF(ED7="-","【-】","【"&amp;SUBSTITUTE(TEXT(ED7,"#,##0.00"),"-","△")&amp;"】"))</f>
        <v>【9.46】</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0.12</v>
      </c>
      <c r="EM6" s="21">
        <f t="shared" si="14"/>
        <v>0.09</v>
      </c>
      <c r="EN6" s="21">
        <f t="shared" si="14"/>
        <v>0.15</v>
      </c>
      <c r="EO6" s="20" t="str">
        <f>IF(EO7="","",IF(EO7="-","【-】","【"&amp;SUBSTITUTE(TEXT(EO7,"#,##0.00"),"-","△")&amp;"】"))</f>
        <v>【0.19】</v>
      </c>
    </row>
    <row r="7" spans="1:148" s="22" customFormat="1" x14ac:dyDescent="0.15">
      <c r="A7" s="14"/>
      <c r="B7" s="23">
        <v>2024</v>
      </c>
      <c r="C7" s="23">
        <v>12297</v>
      </c>
      <c r="D7" s="23">
        <v>46</v>
      </c>
      <c r="E7" s="23">
        <v>17</v>
      </c>
      <c r="F7" s="23">
        <v>1</v>
      </c>
      <c r="G7" s="23">
        <v>0</v>
      </c>
      <c r="H7" s="23" t="s">
        <v>96</v>
      </c>
      <c r="I7" s="23" t="s">
        <v>97</v>
      </c>
      <c r="J7" s="23" t="s">
        <v>98</v>
      </c>
      <c r="K7" s="23" t="s">
        <v>99</v>
      </c>
      <c r="L7" s="23" t="s">
        <v>100</v>
      </c>
      <c r="M7" s="23" t="s">
        <v>101</v>
      </c>
      <c r="N7" s="24" t="s">
        <v>102</v>
      </c>
      <c r="O7" s="24">
        <v>64.17</v>
      </c>
      <c r="P7" s="24">
        <v>76.33</v>
      </c>
      <c r="Q7" s="24">
        <v>80.38</v>
      </c>
      <c r="R7" s="24">
        <v>3542</v>
      </c>
      <c r="S7" s="24">
        <v>19624</v>
      </c>
      <c r="T7" s="24">
        <v>600.71</v>
      </c>
      <c r="U7" s="24">
        <v>32.67</v>
      </c>
      <c r="V7" s="24">
        <v>14724</v>
      </c>
      <c r="W7" s="24">
        <v>4.8499999999999996</v>
      </c>
      <c r="X7" s="24">
        <v>3035.88</v>
      </c>
      <c r="Y7" s="24" t="s">
        <v>102</v>
      </c>
      <c r="Z7" s="24" t="s">
        <v>102</v>
      </c>
      <c r="AA7" s="24">
        <v>106.64</v>
      </c>
      <c r="AB7" s="24">
        <v>107.26</v>
      </c>
      <c r="AC7" s="24">
        <v>109.5</v>
      </c>
      <c r="AD7" s="24" t="s">
        <v>102</v>
      </c>
      <c r="AE7" s="24" t="s">
        <v>102</v>
      </c>
      <c r="AF7" s="24">
        <v>107.01</v>
      </c>
      <c r="AG7" s="24">
        <v>106.53</v>
      </c>
      <c r="AH7" s="24">
        <v>105.5</v>
      </c>
      <c r="AI7" s="24">
        <v>105.36</v>
      </c>
      <c r="AJ7" s="24" t="s">
        <v>102</v>
      </c>
      <c r="AK7" s="24" t="s">
        <v>102</v>
      </c>
      <c r="AL7" s="24">
        <v>0</v>
      </c>
      <c r="AM7" s="24">
        <v>0</v>
      </c>
      <c r="AN7" s="24">
        <v>0</v>
      </c>
      <c r="AO7" s="24" t="s">
        <v>102</v>
      </c>
      <c r="AP7" s="24" t="s">
        <v>102</v>
      </c>
      <c r="AQ7" s="24">
        <v>23.86</v>
      </c>
      <c r="AR7" s="24">
        <v>18.41</v>
      </c>
      <c r="AS7" s="24">
        <v>16.91</v>
      </c>
      <c r="AT7" s="24">
        <v>3.12</v>
      </c>
      <c r="AU7" s="24" t="s">
        <v>102</v>
      </c>
      <c r="AV7" s="24" t="s">
        <v>102</v>
      </c>
      <c r="AW7" s="24">
        <v>55.25</v>
      </c>
      <c r="AX7" s="24">
        <v>58.78</v>
      </c>
      <c r="AY7" s="24">
        <v>80.23</v>
      </c>
      <c r="AZ7" s="24" t="s">
        <v>102</v>
      </c>
      <c r="BA7" s="24" t="s">
        <v>102</v>
      </c>
      <c r="BB7" s="24">
        <v>68.27</v>
      </c>
      <c r="BC7" s="24">
        <v>74.790000000000006</v>
      </c>
      <c r="BD7" s="24">
        <v>73.930000000000007</v>
      </c>
      <c r="BE7" s="24">
        <v>82.75</v>
      </c>
      <c r="BF7" s="24" t="s">
        <v>102</v>
      </c>
      <c r="BG7" s="24" t="s">
        <v>102</v>
      </c>
      <c r="BH7" s="24">
        <v>3.53</v>
      </c>
      <c r="BI7" s="24">
        <v>110.57</v>
      </c>
      <c r="BJ7" s="24">
        <v>183</v>
      </c>
      <c r="BK7" s="24" t="s">
        <v>102</v>
      </c>
      <c r="BL7" s="24" t="s">
        <v>102</v>
      </c>
      <c r="BM7" s="24">
        <v>804.98</v>
      </c>
      <c r="BN7" s="24">
        <v>767.56</v>
      </c>
      <c r="BO7" s="24">
        <v>795.22</v>
      </c>
      <c r="BP7" s="24">
        <v>602.55999999999995</v>
      </c>
      <c r="BQ7" s="24" t="s">
        <v>102</v>
      </c>
      <c r="BR7" s="24" t="s">
        <v>102</v>
      </c>
      <c r="BS7" s="24">
        <v>105.31</v>
      </c>
      <c r="BT7" s="24">
        <v>106.16</v>
      </c>
      <c r="BU7" s="24">
        <v>111.64</v>
      </c>
      <c r="BV7" s="24" t="s">
        <v>102</v>
      </c>
      <c r="BW7" s="24" t="s">
        <v>102</v>
      </c>
      <c r="BX7" s="24">
        <v>88.71</v>
      </c>
      <c r="BY7" s="24">
        <v>90.23</v>
      </c>
      <c r="BZ7" s="24">
        <v>90.78</v>
      </c>
      <c r="CA7" s="24">
        <v>97.94</v>
      </c>
      <c r="CB7" s="24" t="s">
        <v>102</v>
      </c>
      <c r="CC7" s="24" t="s">
        <v>102</v>
      </c>
      <c r="CD7" s="24">
        <v>158.77000000000001</v>
      </c>
      <c r="CE7" s="24">
        <v>157.99</v>
      </c>
      <c r="CF7" s="24">
        <v>150.69999999999999</v>
      </c>
      <c r="CG7" s="24" t="s">
        <v>102</v>
      </c>
      <c r="CH7" s="24" t="s">
        <v>102</v>
      </c>
      <c r="CI7" s="24">
        <v>174.8</v>
      </c>
      <c r="CJ7" s="24">
        <v>170.2</v>
      </c>
      <c r="CK7" s="24">
        <v>170.83</v>
      </c>
      <c r="CL7" s="24">
        <v>140.97999999999999</v>
      </c>
      <c r="CM7" s="24" t="s">
        <v>102</v>
      </c>
      <c r="CN7" s="24" t="s">
        <v>102</v>
      </c>
      <c r="CO7" s="24">
        <v>66.430000000000007</v>
      </c>
      <c r="CP7" s="24">
        <v>67.430000000000007</v>
      </c>
      <c r="CQ7" s="24">
        <v>66.28</v>
      </c>
      <c r="CR7" s="24" t="s">
        <v>102</v>
      </c>
      <c r="CS7" s="24" t="s">
        <v>102</v>
      </c>
      <c r="CT7" s="24">
        <v>55.82</v>
      </c>
      <c r="CU7" s="24">
        <v>56.51</v>
      </c>
      <c r="CV7" s="24">
        <v>56.85</v>
      </c>
      <c r="CW7" s="24">
        <v>60.13</v>
      </c>
      <c r="CX7" s="24" t="s">
        <v>102</v>
      </c>
      <c r="CY7" s="24" t="s">
        <v>102</v>
      </c>
      <c r="CZ7" s="24">
        <v>97.66</v>
      </c>
      <c r="DA7" s="24">
        <v>97.92</v>
      </c>
      <c r="DB7" s="24">
        <v>98.03</v>
      </c>
      <c r="DC7" s="24" t="s">
        <v>102</v>
      </c>
      <c r="DD7" s="24" t="s">
        <v>102</v>
      </c>
      <c r="DE7" s="24">
        <v>90.67</v>
      </c>
      <c r="DF7" s="24">
        <v>90.62</v>
      </c>
      <c r="DG7" s="24">
        <v>90.79</v>
      </c>
      <c r="DH7" s="24">
        <v>96</v>
      </c>
      <c r="DI7" s="24" t="s">
        <v>102</v>
      </c>
      <c r="DJ7" s="24" t="s">
        <v>102</v>
      </c>
      <c r="DK7" s="24">
        <v>5.57</v>
      </c>
      <c r="DL7" s="24">
        <v>10.79</v>
      </c>
      <c r="DM7" s="24">
        <v>15</v>
      </c>
      <c r="DN7" s="24" t="s">
        <v>102</v>
      </c>
      <c r="DO7" s="24" t="s">
        <v>102</v>
      </c>
      <c r="DP7" s="24">
        <v>25.86</v>
      </c>
      <c r="DQ7" s="24">
        <v>26.9</v>
      </c>
      <c r="DR7" s="24">
        <v>28.47</v>
      </c>
      <c r="DS7" s="24">
        <v>42.2</v>
      </c>
      <c r="DT7" s="24" t="s">
        <v>102</v>
      </c>
      <c r="DU7" s="24" t="s">
        <v>102</v>
      </c>
      <c r="DV7" s="24">
        <v>0</v>
      </c>
      <c r="DW7" s="24">
        <v>0</v>
      </c>
      <c r="DX7" s="24">
        <v>0</v>
      </c>
      <c r="DY7" s="24" t="s">
        <v>102</v>
      </c>
      <c r="DZ7" s="24" t="s">
        <v>102</v>
      </c>
      <c r="EA7" s="24">
        <v>1.4</v>
      </c>
      <c r="EB7" s="24">
        <v>2.08</v>
      </c>
      <c r="EC7" s="24">
        <v>1.87</v>
      </c>
      <c r="ED7" s="24">
        <v>9.4600000000000009</v>
      </c>
      <c r="EE7" s="24" t="s">
        <v>102</v>
      </c>
      <c r="EF7" s="24" t="s">
        <v>102</v>
      </c>
      <c r="EG7" s="24">
        <v>0</v>
      </c>
      <c r="EH7" s="24">
        <v>0</v>
      </c>
      <c r="EI7" s="24">
        <v>0</v>
      </c>
      <c r="EJ7" s="24" t="s">
        <v>102</v>
      </c>
      <c r="EK7" s="24" t="s">
        <v>102</v>
      </c>
      <c r="EL7" s="24">
        <v>0.12</v>
      </c>
      <c r="EM7" s="24">
        <v>0.09</v>
      </c>
      <c r="EN7" s="24">
        <v>0.15</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三好　舞咲</cp:lastModifiedBy>
  <cp:lastPrinted>2026-02-02T04:04:56Z</cp:lastPrinted>
  <dcterms:created xsi:type="dcterms:W3CDTF">2025-12-23T05:55:31Z</dcterms:created>
  <dcterms:modified xsi:type="dcterms:W3CDTF">2026-02-03T07:32:25Z</dcterms:modified>
  <cp:category/>
</cp:coreProperties>
</file>