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92.168.0.2\商工観光課\観光企業係\share\共通\観光入込\H31入込\H31結果\公表用ファイル\"/>
    </mc:Choice>
  </mc:AlternateContent>
  <bookViews>
    <workbookView xWindow="0" yWindow="0" windowWidth="24000" windowHeight="9480" tabRatio="774"/>
  </bookViews>
  <sheets>
    <sheet name="①H30観光客月間入込客数・宿泊数" sheetId="2" r:id="rId1"/>
    <sheet name="②H30外国人観光客月間入込客数・宿泊数" sheetId="4" r:id="rId2"/>
    <sheet name="③観光客入込推移S41から" sheetId="5" r:id="rId3"/>
    <sheet name="④外国人宿泊推移H14～" sheetId="6" r:id="rId4"/>
    <sheet name="⑤外国人国別宿泊推移H11から" sheetId="7" r:id="rId5"/>
  </sheets>
  <definedNames>
    <definedName name="_xlnm.Print_Area" localSheetId="1">②H30外国人観光客月間入込客数・宿泊数!$A$1:$X$35</definedName>
    <definedName name="_xlnm.Print_Area" localSheetId="2">③観光客入込推移S41から!$A$1:$W$56</definedName>
    <definedName name="_xlnm.Print_Area" localSheetId="3">'④外国人宿泊推移H14～'!$A$1:$R$37</definedName>
    <definedName name="_xlnm.Print_Area" localSheetId="4">⑤外国人国別宿泊推移H11から!$A$1:$AA$45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42" i="7" l="1"/>
  <c r="AA41" i="7"/>
  <c r="R37" i="6"/>
  <c r="R16" i="6"/>
  <c r="Q37" i="6"/>
  <c r="Q17" i="6" s="1"/>
  <c r="Q16" i="6"/>
  <c r="O54" i="5"/>
  <c r="P54" i="5" s="1"/>
  <c r="N54" i="5"/>
  <c r="R17" i="6" l="1"/>
  <c r="AA40" i="7" l="1"/>
  <c r="AA39" i="7"/>
  <c r="AA38" i="7"/>
  <c r="AA37" i="7"/>
  <c r="AA36" i="7"/>
  <c r="AA35" i="7"/>
  <c r="AA34" i="7"/>
  <c r="AA33" i="7"/>
  <c r="AA32" i="7"/>
  <c r="AA31" i="7"/>
  <c r="AA30" i="7"/>
  <c r="AA29" i="7"/>
  <c r="AA28" i="7"/>
  <c r="AA27" i="7"/>
  <c r="AA26" i="7"/>
  <c r="AA25" i="7"/>
  <c r="AA24" i="7"/>
  <c r="AA23" i="7"/>
  <c r="AA22" i="7"/>
  <c r="AA21" i="7"/>
  <c r="AA20" i="7"/>
  <c r="AA19" i="7"/>
  <c r="AA18" i="7"/>
  <c r="AA17" i="7"/>
  <c r="AA16" i="7"/>
  <c r="AA15" i="7"/>
  <c r="AA14" i="7"/>
  <c r="AA13" i="7"/>
  <c r="AA12" i="7"/>
  <c r="AA11" i="7"/>
  <c r="AA10" i="7"/>
  <c r="AA9" i="7"/>
  <c r="AA8" i="7"/>
  <c r="AA7" i="7"/>
  <c r="AA6" i="7"/>
  <c r="AA5" i="7"/>
  <c r="P37" i="6"/>
  <c r="P17" i="6" s="1"/>
  <c r="O37" i="6"/>
  <c r="O17" i="6" s="1"/>
  <c r="N37" i="6"/>
  <c r="N17" i="6" s="1"/>
  <c r="M37" i="6"/>
  <c r="M17" i="6" s="1"/>
  <c r="L37" i="6"/>
  <c r="L17" i="6" s="1"/>
  <c r="K37" i="6"/>
  <c r="K17" i="6" s="1"/>
  <c r="J37" i="6"/>
  <c r="J17" i="6" s="1"/>
  <c r="I37" i="6"/>
  <c r="I17" i="6" s="1"/>
  <c r="H37" i="6"/>
  <c r="H17" i="6" s="1"/>
  <c r="G37" i="6"/>
  <c r="G17" i="6" s="1"/>
  <c r="F37" i="6"/>
  <c r="F17" i="6" s="1"/>
  <c r="E37" i="6"/>
  <c r="E17" i="6" s="1"/>
  <c r="D37" i="6"/>
  <c r="D17" i="6" s="1"/>
  <c r="C37" i="6"/>
  <c r="C17" i="6" s="1"/>
  <c r="B37" i="6"/>
  <c r="B17" i="6" s="1"/>
  <c r="P16" i="6"/>
  <c r="O16" i="6"/>
  <c r="N16" i="6"/>
  <c r="M16" i="6"/>
  <c r="L16" i="6"/>
  <c r="K16" i="6"/>
  <c r="J16" i="6"/>
  <c r="I16" i="6"/>
  <c r="H16" i="6"/>
  <c r="G16" i="6"/>
  <c r="F16" i="6"/>
  <c r="E16" i="6"/>
  <c r="D16" i="6"/>
  <c r="C16" i="6"/>
  <c r="B16" i="6"/>
  <c r="P53" i="5"/>
  <c r="O53" i="5"/>
  <c r="N53" i="5"/>
  <c r="P52" i="5"/>
  <c r="O52" i="5"/>
  <c r="N52" i="5"/>
  <c r="P51" i="5"/>
  <c r="O51" i="5"/>
  <c r="N51" i="5"/>
  <c r="P50" i="5"/>
  <c r="Q50" i="5" s="1"/>
  <c r="O50" i="5"/>
  <c r="N50" i="5"/>
  <c r="P49" i="5"/>
  <c r="O49" i="5"/>
  <c r="N49" i="5"/>
  <c r="P48" i="5"/>
  <c r="O48" i="5"/>
  <c r="N48" i="5"/>
  <c r="P47" i="5"/>
  <c r="O47" i="5"/>
  <c r="N47" i="5"/>
  <c r="P46" i="5"/>
  <c r="Q46" i="5" s="1"/>
  <c r="O46" i="5"/>
  <c r="N46" i="5"/>
  <c r="P45" i="5"/>
  <c r="O45" i="5"/>
  <c r="N45" i="5"/>
  <c r="P44" i="5"/>
  <c r="O44" i="5"/>
  <c r="N44" i="5"/>
  <c r="P43" i="5"/>
  <c r="O43" i="5"/>
  <c r="N43" i="5"/>
  <c r="S42" i="5"/>
  <c r="R42" i="5"/>
  <c r="O42" i="5"/>
  <c r="N42" i="5"/>
  <c r="P42" i="5" s="1"/>
  <c r="O41" i="5"/>
  <c r="N41" i="5"/>
  <c r="P41" i="5" s="1"/>
  <c r="O40" i="5"/>
  <c r="N40" i="5"/>
  <c r="P40" i="5" s="1"/>
  <c r="O39" i="5"/>
  <c r="N39" i="5"/>
  <c r="P39" i="5" s="1"/>
  <c r="O38" i="5"/>
  <c r="N38" i="5"/>
  <c r="P38" i="5" s="1"/>
  <c r="O37" i="5"/>
  <c r="N37" i="5"/>
  <c r="P37" i="5" s="1"/>
  <c r="O36" i="5"/>
  <c r="N36" i="5"/>
  <c r="P36" i="5" s="1"/>
  <c r="O35" i="5"/>
  <c r="N35" i="5"/>
  <c r="P35" i="5" s="1"/>
  <c r="O34" i="5"/>
  <c r="N34" i="5"/>
  <c r="P34" i="5" s="1"/>
  <c r="O33" i="5"/>
  <c r="N33" i="5"/>
  <c r="P33" i="5" s="1"/>
  <c r="O32" i="5"/>
  <c r="N32" i="5"/>
  <c r="P32" i="5" s="1"/>
  <c r="O31" i="5"/>
  <c r="N31" i="5"/>
  <c r="P31" i="5" s="1"/>
  <c r="O30" i="5"/>
  <c r="N30" i="5"/>
  <c r="P30" i="5" s="1"/>
  <c r="O29" i="5"/>
  <c r="N29" i="5"/>
  <c r="O28" i="5"/>
  <c r="N28" i="5"/>
  <c r="O27" i="5"/>
  <c r="N27" i="5"/>
  <c r="O26" i="5"/>
  <c r="N26" i="5"/>
  <c r="O25" i="5"/>
  <c r="N25" i="5"/>
  <c r="O24" i="5"/>
  <c r="N24" i="5"/>
  <c r="O23" i="5"/>
  <c r="N23" i="5"/>
  <c r="O22" i="5"/>
  <c r="N22" i="5"/>
  <c r="O21" i="5"/>
  <c r="N21" i="5"/>
  <c r="O20" i="5"/>
  <c r="N20" i="5"/>
  <c r="O19" i="5"/>
  <c r="N19" i="5"/>
  <c r="O18" i="5"/>
  <c r="N18" i="5"/>
  <c r="O17" i="5"/>
  <c r="N17" i="5"/>
  <c r="O16" i="5"/>
  <c r="N16" i="5"/>
  <c r="O15" i="5"/>
  <c r="N15" i="5"/>
  <c r="O14" i="5"/>
  <c r="N14" i="5"/>
  <c r="O13" i="5"/>
  <c r="N13" i="5"/>
  <c r="O12" i="5"/>
  <c r="N12" i="5"/>
  <c r="O11" i="5"/>
  <c r="N11" i="5"/>
  <c r="O10" i="5"/>
  <c r="N10" i="5"/>
  <c r="O9" i="5"/>
  <c r="N9" i="5"/>
  <c r="O8" i="5"/>
  <c r="N8" i="5"/>
  <c r="O7" i="5"/>
  <c r="N7" i="5"/>
  <c r="O6" i="5"/>
  <c r="N6" i="5"/>
  <c r="O5" i="5"/>
  <c r="N5" i="5"/>
  <c r="O4" i="5"/>
  <c r="N4" i="5"/>
  <c r="O3" i="5"/>
  <c r="N3" i="5"/>
  <c r="P3" i="5" s="1"/>
  <c r="P4" i="5" l="1"/>
  <c r="Q4" i="5" s="1"/>
  <c r="P6" i="5"/>
  <c r="P8" i="5"/>
  <c r="P10" i="5"/>
  <c r="P12" i="5"/>
  <c r="Q12" i="5" s="1"/>
  <c r="P14" i="5"/>
  <c r="P16" i="5"/>
  <c r="P18" i="5"/>
  <c r="Q18" i="5" s="1"/>
  <c r="P20" i="5"/>
  <c r="Q20" i="5" s="1"/>
  <c r="P22" i="5"/>
  <c r="P24" i="5"/>
  <c r="P26" i="5"/>
  <c r="Q26" i="5" s="1"/>
  <c r="P28" i="5"/>
  <c r="Q28" i="5" s="1"/>
  <c r="Q32" i="5"/>
  <c r="Q34" i="5"/>
  <c r="Q36" i="5"/>
  <c r="Q38" i="5"/>
  <c r="Q40" i="5"/>
  <c r="Q42" i="5"/>
  <c r="Q45" i="5"/>
  <c r="Q49" i="5"/>
  <c r="Q53" i="5"/>
  <c r="Q44" i="5"/>
  <c r="Q48" i="5"/>
  <c r="Q52" i="5"/>
  <c r="P5" i="5"/>
  <c r="P7" i="5"/>
  <c r="P9" i="5"/>
  <c r="P11" i="5"/>
  <c r="P13" i="5"/>
  <c r="P15" i="5"/>
  <c r="Q15" i="5" s="1"/>
  <c r="P17" i="5"/>
  <c r="Q17" i="5" s="1"/>
  <c r="P19" i="5"/>
  <c r="P21" i="5"/>
  <c r="P23" i="5"/>
  <c r="Q23" i="5" s="1"/>
  <c r="P25" i="5"/>
  <c r="Q25" i="5" s="1"/>
  <c r="P27" i="5"/>
  <c r="P29" i="5"/>
  <c r="Q30" i="5" s="1"/>
  <c r="Q47" i="5"/>
  <c r="Q51" i="5"/>
  <c r="Q54" i="5"/>
  <c r="Q5" i="5"/>
  <c r="Q9" i="5"/>
  <c r="Q13" i="5"/>
  <c r="Q21" i="5"/>
  <c r="Q29" i="5"/>
  <c r="Q31" i="5"/>
  <c r="Q33" i="5"/>
  <c r="Q35" i="5"/>
  <c r="Q37" i="5"/>
  <c r="Q39" i="5"/>
  <c r="Q41" i="5"/>
  <c r="Q43" i="5"/>
  <c r="Q7" i="5"/>
  <c r="Q11" i="5"/>
  <c r="Q10" i="5" l="1"/>
  <c r="Q27" i="5"/>
  <c r="Q19" i="5"/>
  <c r="Q24" i="5"/>
  <c r="Q16" i="5"/>
  <c r="Q8" i="5"/>
  <c r="Q22" i="5"/>
  <c r="Q14" i="5"/>
  <c r="Q6" i="5"/>
</calcChain>
</file>

<file path=xl/sharedStrings.xml><?xml version="1.0" encoding="utf-8"?>
<sst xmlns="http://schemas.openxmlformats.org/spreadsheetml/2006/main" count="375" uniqueCount="283">
  <si>
    <t>区分</t>
    <rPh sb="0" eb="2">
      <t>クブン</t>
    </rPh>
    <phoneticPr fontId="1"/>
  </si>
  <si>
    <t>４月</t>
    <rPh sb="0" eb="2">
      <t>４ツキ</t>
    </rPh>
    <phoneticPr fontId="1"/>
  </si>
  <si>
    <t>５月</t>
    <rPh sb="0" eb="2">
      <t>５ツキ</t>
    </rPh>
    <phoneticPr fontId="1"/>
  </si>
  <si>
    <t>６月</t>
    <rPh sb="0" eb="2">
      <t>６ツキ</t>
    </rPh>
    <phoneticPr fontId="1"/>
  </si>
  <si>
    <t>７月</t>
    <rPh sb="0" eb="2">
      <t>７ツキ</t>
    </rPh>
    <phoneticPr fontId="1"/>
  </si>
  <si>
    <t>８月</t>
    <rPh sb="0" eb="2">
      <t>８ツキ</t>
    </rPh>
    <phoneticPr fontId="1"/>
  </si>
  <si>
    <t>９月</t>
    <rPh sb="0" eb="2">
      <t>９ツキ</t>
    </rPh>
    <phoneticPr fontId="1"/>
  </si>
  <si>
    <t>１０月</t>
    <rPh sb="0" eb="3">
      <t>１０ツキ</t>
    </rPh>
    <phoneticPr fontId="1"/>
  </si>
  <si>
    <t>１１月</t>
    <rPh sb="0" eb="3">
      <t>１１ツキ</t>
    </rPh>
    <phoneticPr fontId="1"/>
  </si>
  <si>
    <t>１２月</t>
    <rPh sb="0" eb="3">
      <t>１２ツキ</t>
    </rPh>
    <phoneticPr fontId="1"/>
  </si>
  <si>
    <t>１月</t>
    <rPh sb="0" eb="2">
      <t>１ツキ</t>
    </rPh>
    <phoneticPr fontId="1"/>
  </si>
  <si>
    <t>２月</t>
    <rPh sb="0" eb="2">
      <t>２ツキ</t>
    </rPh>
    <phoneticPr fontId="1"/>
  </si>
  <si>
    <t>３月</t>
    <rPh sb="0" eb="2">
      <t>３ツキ</t>
    </rPh>
    <phoneticPr fontId="1"/>
  </si>
  <si>
    <t>合計</t>
    <rPh sb="0" eb="2">
      <t>ゴウケイ</t>
    </rPh>
    <phoneticPr fontId="1"/>
  </si>
  <si>
    <t>上半期</t>
    <rPh sb="0" eb="3">
      <t>カミハンキ</t>
    </rPh>
    <phoneticPr fontId="1"/>
  </si>
  <si>
    <t>下半期</t>
    <rPh sb="0" eb="3">
      <t>シモハンキ</t>
    </rPh>
    <phoneticPr fontId="1"/>
  </si>
  <si>
    <t>上半期</t>
    <rPh sb="0" eb="3">
      <t>カミハンキ</t>
    </rPh>
    <phoneticPr fontId="1"/>
  </si>
  <si>
    <t>下半期</t>
    <rPh sb="0" eb="3">
      <t>シモハンキ</t>
    </rPh>
    <phoneticPr fontId="1"/>
  </si>
  <si>
    <t>全体</t>
    <rPh sb="0" eb="2">
      <t>ゼンタイ</t>
    </rPh>
    <phoneticPr fontId="1"/>
  </si>
  <si>
    <t>鳥沼公園</t>
    <rPh sb="0" eb="1">
      <t>トリ</t>
    </rPh>
    <rPh sb="1" eb="2">
      <t>ヌマ</t>
    </rPh>
    <rPh sb="2" eb="4">
      <t>コウエン</t>
    </rPh>
    <phoneticPr fontId="1"/>
  </si>
  <si>
    <t>朝日ヶ丘公園</t>
    <rPh sb="0" eb="2">
      <t>アサヒ</t>
    </rPh>
    <rPh sb="3" eb="4">
      <t>オカ</t>
    </rPh>
    <rPh sb="4" eb="6">
      <t>コウエン</t>
    </rPh>
    <phoneticPr fontId="1"/>
  </si>
  <si>
    <t>中心標公園</t>
    <rPh sb="0" eb="2">
      <t>チュウシン</t>
    </rPh>
    <rPh sb="2" eb="3">
      <t>ヒョウ</t>
    </rPh>
    <rPh sb="3" eb="5">
      <t>コウエン</t>
    </rPh>
    <phoneticPr fontId="1"/>
  </si>
  <si>
    <t>道立公園エリア</t>
    <rPh sb="0" eb="2">
      <t>ドウリツ</t>
    </rPh>
    <rPh sb="2" eb="4">
      <t>コウエン</t>
    </rPh>
    <phoneticPr fontId="1"/>
  </si>
  <si>
    <t>ぶどうヶ丘公園</t>
    <rPh sb="3" eb="4">
      <t>１カショ</t>
    </rPh>
    <rPh sb="4" eb="5">
      <t>オカ</t>
    </rPh>
    <rPh sb="5" eb="7">
      <t>コウエン</t>
    </rPh>
    <phoneticPr fontId="1"/>
  </si>
  <si>
    <t>ラベンダーの森</t>
    <rPh sb="6" eb="7">
      <t>モリ</t>
    </rPh>
    <phoneticPr fontId="1"/>
  </si>
  <si>
    <t>麓郷の森エリア</t>
    <rPh sb="0" eb="1">
      <t>サンロク</t>
    </rPh>
    <rPh sb="1" eb="2">
      <t>ゴウ</t>
    </rPh>
    <rPh sb="3" eb="4">
      <t>モリ</t>
    </rPh>
    <phoneticPr fontId="1"/>
  </si>
  <si>
    <t>プリンスリゾートエリア</t>
  </si>
  <si>
    <t>富良野山岳エリア</t>
    <rPh sb="0" eb="3">
      <t>フラノ</t>
    </rPh>
    <rPh sb="3" eb="5">
      <t>サンガク</t>
    </rPh>
    <phoneticPr fontId="1"/>
  </si>
  <si>
    <t>はるにれフーズパーク</t>
  </si>
  <si>
    <t>まちなかエリア</t>
  </si>
  <si>
    <t>イベント</t>
  </si>
  <si>
    <t>合          計</t>
    <rPh sb="0" eb="12">
      <t>ゴウケイ</t>
    </rPh>
    <phoneticPr fontId="1"/>
  </si>
  <si>
    <t>前年比</t>
    <rPh sb="0" eb="3">
      <t>ゼンネンヒ</t>
    </rPh>
    <phoneticPr fontId="1"/>
  </si>
  <si>
    <t>宿泊客数</t>
    <rPh sb="0" eb="2">
      <t>シュクハク</t>
    </rPh>
    <rPh sb="2" eb="3">
      <t>キャク</t>
    </rPh>
    <rPh sb="3" eb="4">
      <t>スウ</t>
    </rPh>
    <phoneticPr fontId="1"/>
  </si>
  <si>
    <t>道内</t>
    <rPh sb="0" eb="2">
      <t>ドウナイ</t>
    </rPh>
    <phoneticPr fontId="1"/>
  </si>
  <si>
    <t>道外</t>
    <rPh sb="0" eb="1">
      <t>ドウ</t>
    </rPh>
    <rPh sb="1" eb="2">
      <t>ガイ</t>
    </rPh>
    <phoneticPr fontId="1"/>
  </si>
  <si>
    <t>宿泊延数</t>
    <rPh sb="0" eb="2">
      <t>シュクハク</t>
    </rPh>
    <rPh sb="2" eb="3">
      <t>ノ</t>
    </rPh>
    <rPh sb="3" eb="4">
      <t>カズ</t>
    </rPh>
    <phoneticPr fontId="1"/>
  </si>
  <si>
    <t>日帰り客数</t>
    <rPh sb="0" eb="2">
      <t>ヒガエ</t>
    </rPh>
    <rPh sb="3" eb="4">
      <t>キャク</t>
    </rPh>
    <rPh sb="4" eb="5">
      <t>カズ</t>
    </rPh>
    <phoneticPr fontId="1"/>
  </si>
  <si>
    <t>道内客数</t>
    <rPh sb="0" eb="2">
      <t>ドウナイ</t>
    </rPh>
    <rPh sb="2" eb="3">
      <t>キャク</t>
    </rPh>
    <rPh sb="3" eb="4">
      <t>カズ</t>
    </rPh>
    <phoneticPr fontId="1"/>
  </si>
  <si>
    <t>道外客数</t>
    <rPh sb="0" eb="1">
      <t>ドウ</t>
    </rPh>
    <rPh sb="1" eb="2">
      <t>ガイ</t>
    </rPh>
    <rPh sb="2" eb="3">
      <t>キャク</t>
    </rPh>
    <rPh sb="3" eb="4">
      <t>カズ</t>
    </rPh>
    <phoneticPr fontId="1"/>
  </si>
  <si>
    <t>10月</t>
  </si>
  <si>
    <t>11月</t>
  </si>
  <si>
    <t>12月</t>
  </si>
  <si>
    <t>1月</t>
  </si>
  <si>
    <t>2月</t>
  </si>
  <si>
    <t>3月</t>
  </si>
  <si>
    <t>ア　　　ジ　　　ア</t>
  </si>
  <si>
    <t>ロシア</t>
  </si>
  <si>
    <t>ヨーロッパ</t>
  </si>
  <si>
    <t>北　　米</t>
    <rPh sb="0" eb="1">
      <t>キタ</t>
    </rPh>
    <rPh sb="3" eb="4">
      <t>ベイ</t>
    </rPh>
    <phoneticPr fontId="1"/>
  </si>
  <si>
    <t>不 明</t>
    <rPh sb="0" eb="1">
      <t>フ</t>
    </rPh>
    <rPh sb="2" eb="3">
      <t>メイ</t>
    </rPh>
    <phoneticPr fontId="1"/>
  </si>
  <si>
    <t>計</t>
    <rPh sb="0" eb="1">
      <t>ケイ</t>
    </rPh>
    <phoneticPr fontId="1"/>
  </si>
  <si>
    <t>前年数</t>
    <rPh sb="0" eb="2">
      <t>ゼンネン</t>
    </rPh>
    <rPh sb="2" eb="3">
      <t>スウ</t>
    </rPh>
    <phoneticPr fontId="1"/>
  </si>
  <si>
    <t>前年比</t>
    <rPh sb="0" eb="2">
      <t>ゼンネン</t>
    </rPh>
    <rPh sb="2" eb="3">
      <t>ヒ</t>
    </rPh>
    <phoneticPr fontId="1"/>
  </si>
  <si>
    <t>中 国</t>
    <rPh sb="0" eb="1">
      <t>ナカ</t>
    </rPh>
    <rPh sb="2" eb="3">
      <t>コク</t>
    </rPh>
    <phoneticPr fontId="1"/>
  </si>
  <si>
    <t>韓 国</t>
    <rPh sb="0" eb="1">
      <t>カン</t>
    </rPh>
    <rPh sb="2" eb="3">
      <t>コク</t>
    </rPh>
    <phoneticPr fontId="1"/>
  </si>
  <si>
    <t>台 湾</t>
    <rPh sb="0" eb="1">
      <t>ダイ</t>
    </rPh>
    <rPh sb="2" eb="3">
      <t>ワン</t>
    </rPh>
    <phoneticPr fontId="1"/>
  </si>
  <si>
    <t>香 港</t>
    <rPh sb="0" eb="1">
      <t>カオリ</t>
    </rPh>
    <rPh sb="2" eb="3">
      <t>ミナト</t>
    </rPh>
    <phoneticPr fontId="1"/>
  </si>
  <si>
    <t>シンガポール</t>
  </si>
  <si>
    <t>マレーシア</t>
  </si>
  <si>
    <t>タ イ</t>
  </si>
  <si>
    <t>インド</t>
  </si>
  <si>
    <t>インドネシア</t>
  </si>
  <si>
    <t>フィリピン</t>
  </si>
  <si>
    <t>ベトナム</t>
  </si>
  <si>
    <t>イギリス</t>
  </si>
  <si>
    <t>フランス</t>
  </si>
  <si>
    <t>ドイツ</t>
  </si>
  <si>
    <t>アメリカ</t>
  </si>
  <si>
    <t>カナダ</t>
  </si>
  <si>
    <t>オーストラリア</t>
  </si>
  <si>
    <t>外国人入込集計表</t>
    <rPh sb="0" eb="2">
      <t>ガイコク</t>
    </rPh>
    <rPh sb="2" eb="3">
      <t>ジン</t>
    </rPh>
    <rPh sb="3" eb="5">
      <t>イリコミ</t>
    </rPh>
    <rPh sb="5" eb="7">
      <t>シュウケイ</t>
    </rPh>
    <rPh sb="7" eb="8">
      <t>ヒョウ</t>
    </rPh>
    <phoneticPr fontId="1"/>
  </si>
  <si>
    <t>4月</t>
    <rPh sb="1" eb="2">
      <t>ガツ</t>
    </rPh>
    <phoneticPr fontId="1"/>
  </si>
  <si>
    <t>4月延</t>
    <rPh sb="1" eb="2">
      <t>ガツ</t>
    </rPh>
    <rPh sb="2" eb="3">
      <t>ノベ</t>
    </rPh>
    <phoneticPr fontId="1"/>
  </si>
  <si>
    <t>5月</t>
  </si>
  <si>
    <t>5月延</t>
    <rPh sb="1" eb="2">
      <t>ガツ</t>
    </rPh>
    <rPh sb="2" eb="3">
      <t>ノベ</t>
    </rPh>
    <phoneticPr fontId="1"/>
  </si>
  <si>
    <t>6月</t>
  </si>
  <si>
    <t>6月延</t>
    <rPh sb="1" eb="2">
      <t>ガツ</t>
    </rPh>
    <rPh sb="2" eb="3">
      <t>ノベ</t>
    </rPh>
    <phoneticPr fontId="1"/>
  </si>
  <si>
    <t>7月</t>
  </si>
  <si>
    <t>7月延</t>
    <rPh sb="1" eb="2">
      <t>ガツ</t>
    </rPh>
    <rPh sb="2" eb="3">
      <t>ノベ</t>
    </rPh>
    <phoneticPr fontId="1"/>
  </si>
  <si>
    <t>8月</t>
  </si>
  <si>
    <t>8月延</t>
    <rPh sb="1" eb="2">
      <t>ガツ</t>
    </rPh>
    <rPh sb="2" eb="3">
      <t>ノベ</t>
    </rPh>
    <phoneticPr fontId="1"/>
  </si>
  <si>
    <t>9月</t>
  </si>
  <si>
    <t>9月延</t>
    <rPh sb="1" eb="2">
      <t>ガツ</t>
    </rPh>
    <rPh sb="2" eb="3">
      <t>ノベ</t>
    </rPh>
    <phoneticPr fontId="1"/>
  </si>
  <si>
    <t>10月延</t>
    <rPh sb="2" eb="3">
      <t>ガツ</t>
    </rPh>
    <rPh sb="3" eb="4">
      <t>ノベ</t>
    </rPh>
    <phoneticPr fontId="1"/>
  </si>
  <si>
    <t>11月延</t>
    <rPh sb="2" eb="3">
      <t>ガツ</t>
    </rPh>
    <rPh sb="3" eb="4">
      <t>ノベ</t>
    </rPh>
    <phoneticPr fontId="1"/>
  </si>
  <si>
    <t>12月延</t>
    <rPh sb="2" eb="3">
      <t>ガツ</t>
    </rPh>
    <rPh sb="3" eb="4">
      <t>ノベ</t>
    </rPh>
    <phoneticPr fontId="1"/>
  </si>
  <si>
    <t>1月延</t>
    <rPh sb="1" eb="2">
      <t>ガツ</t>
    </rPh>
    <rPh sb="2" eb="3">
      <t>ノベ</t>
    </rPh>
    <phoneticPr fontId="1"/>
  </si>
  <si>
    <t>2月延</t>
    <rPh sb="1" eb="2">
      <t>ガツ</t>
    </rPh>
    <rPh sb="2" eb="3">
      <t>ノベ</t>
    </rPh>
    <phoneticPr fontId="1"/>
  </si>
  <si>
    <t>3月延</t>
    <rPh sb="1" eb="2">
      <t>ガツ</t>
    </rPh>
    <rPh sb="2" eb="3">
      <t>ノベ</t>
    </rPh>
    <phoneticPr fontId="1"/>
  </si>
  <si>
    <t>宿泊客数</t>
    <rPh sb="0" eb="2">
      <t>シュクハク</t>
    </rPh>
    <rPh sb="2" eb="4">
      <t>キャクスウ</t>
    </rPh>
    <phoneticPr fontId="1"/>
  </si>
  <si>
    <t>宿泊客数</t>
    <rPh sb="0" eb="2">
      <t>シュクハク</t>
    </rPh>
    <rPh sb="2" eb="3">
      <t>キャク</t>
    </rPh>
    <rPh sb="3" eb="4">
      <t>スウ</t>
    </rPh>
    <phoneticPr fontId="1"/>
  </si>
  <si>
    <t>対比（客数）</t>
    <rPh sb="0" eb="2">
      <t>タイヒ</t>
    </rPh>
    <rPh sb="3" eb="4">
      <t>キャク</t>
    </rPh>
    <rPh sb="4" eb="5">
      <t>スウ</t>
    </rPh>
    <phoneticPr fontId="1"/>
  </si>
  <si>
    <t>宿泊延べ数</t>
    <rPh sb="0" eb="2">
      <t>シュクハク</t>
    </rPh>
    <rPh sb="2" eb="3">
      <t>ノ</t>
    </rPh>
    <rPh sb="4" eb="5">
      <t>スウ</t>
    </rPh>
    <phoneticPr fontId="1"/>
  </si>
  <si>
    <t>対比（延べ数）</t>
    <rPh sb="0" eb="2">
      <t>タイヒ</t>
    </rPh>
    <rPh sb="3" eb="4">
      <t>ノ</t>
    </rPh>
    <rPh sb="5" eb="6">
      <t>スウ</t>
    </rPh>
    <phoneticPr fontId="1"/>
  </si>
  <si>
    <t>富良野市観光客入込み数の推移（年度別・月別）</t>
  </si>
  <si>
    <t>(単位:人）</t>
    <phoneticPr fontId="6"/>
  </si>
  <si>
    <t>年度</t>
    <phoneticPr fontId="6"/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</si>
  <si>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</si>
  <si>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</si>
  <si>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</si>
  <si>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</si>
  <si>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</si>
  <si>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</si>
  <si>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</si>
  <si>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</si>
  <si>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</si>
  <si>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１月</t>
  </si>
  <si>
    <t>２月</t>
  </si>
  <si>
    <t>３月</t>
  </si>
  <si>
    <t>上半期計</t>
  </si>
  <si>
    <t>下半期計</t>
  </si>
  <si>
    <t>合　計</t>
  </si>
  <si>
    <t>前年度比</t>
    <rPh sb="0" eb="4">
      <t>ゼンネンドヒ</t>
    </rPh>
    <phoneticPr fontId="6"/>
  </si>
  <si>
    <t>宿泊客数</t>
  </si>
  <si>
    <t>宿泊客延数</t>
    <rPh sb="0" eb="3">
      <t>シュクハクキャク</t>
    </rPh>
    <rPh sb="3" eb="4">
      <t>ノ</t>
    </rPh>
    <rPh sb="4" eb="5">
      <t>スウ</t>
    </rPh>
    <phoneticPr fontId="6"/>
  </si>
  <si>
    <t>日帰り客数</t>
  </si>
  <si>
    <t>道内客数</t>
  </si>
  <si>
    <t>道外客数</t>
  </si>
  <si>
    <t>事業・行事</t>
  </si>
  <si>
    <t>S41</t>
    <phoneticPr fontId="6"/>
  </si>
  <si>
    <t>S42</t>
  </si>
  <si>
    <t>S43</t>
  </si>
  <si>
    <t>S44</t>
  </si>
  <si>
    <t>S45</t>
  </si>
  <si>
    <t>S46</t>
  </si>
  <si>
    <t>S47</t>
  </si>
  <si>
    <t>S48</t>
  </si>
  <si>
    <t>S49</t>
  </si>
  <si>
    <t>S50</t>
    <phoneticPr fontId="6"/>
  </si>
  <si>
    <t>国体</t>
    <rPh sb="0" eb="2">
      <t>コクタイ</t>
    </rPh>
    <phoneticPr fontId="6"/>
  </si>
  <si>
    <t>S51</t>
    <phoneticPr fontId="6"/>
  </si>
  <si>
    <t>第１回 ワールドカップ</t>
    <rPh sb="0" eb="3">
      <t>ダイ１カイ</t>
    </rPh>
    <phoneticPr fontId="6"/>
  </si>
  <si>
    <t>S52</t>
    <phoneticPr fontId="6"/>
  </si>
  <si>
    <t>S53</t>
    <phoneticPr fontId="6"/>
  </si>
  <si>
    <t>第２回 ワールドカップ</t>
    <rPh sb="0" eb="3">
      <t>ダイ１カイ</t>
    </rPh>
    <phoneticPr fontId="6"/>
  </si>
  <si>
    <t>S54</t>
  </si>
  <si>
    <t>S55</t>
  </si>
  <si>
    <t>第３回 ワールドカップ</t>
    <rPh sb="0" eb="3">
      <t>ダイ２カイ</t>
    </rPh>
    <phoneticPr fontId="6"/>
  </si>
  <si>
    <t>S56</t>
  </si>
  <si>
    <t>北の国から</t>
    <rPh sb="0" eb="1">
      <t>キタ</t>
    </rPh>
    <rPh sb="2" eb="3">
      <t>クニ</t>
    </rPh>
    <phoneticPr fontId="6"/>
  </si>
  <si>
    <t>S57</t>
  </si>
  <si>
    <t>第４回 ワールドカップ</t>
    <rPh sb="0" eb="3">
      <t>ダイ３カイ</t>
    </rPh>
    <phoneticPr fontId="6"/>
  </si>
  <si>
    <t>S58</t>
  </si>
  <si>
    <t>北の国から’８３冬</t>
    <rPh sb="0" eb="1">
      <t>キタ</t>
    </rPh>
    <rPh sb="2" eb="3">
      <t>クニ</t>
    </rPh>
    <rPh sb="8" eb="9">
      <t>フユ</t>
    </rPh>
    <phoneticPr fontId="6"/>
  </si>
  <si>
    <t>S59</t>
  </si>
  <si>
    <t>北の国から’８４夏・第５回ワールドカップ</t>
    <rPh sb="0" eb="1">
      <t>キタ</t>
    </rPh>
    <rPh sb="2" eb="3">
      <t>クニ</t>
    </rPh>
    <rPh sb="8" eb="9">
      <t>ナツ</t>
    </rPh>
    <rPh sb="10" eb="11">
      <t>ダイ</t>
    </rPh>
    <rPh sb="11" eb="13">
      <t>５カイ</t>
    </rPh>
    <phoneticPr fontId="6"/>
  </si>
  <si>
    <t>S60</t>
  </si>
  <si>
    <t>第６回 ワールドカップ</t>
    <rPh sb="0" eb="3">
      <t>ダイ４カイ</t>
    </rPh>
    <phoneticPr fontId="6"/>
  </si>
  <si>
    <t>S61</t>
  </si>
  <si>
    <t>第７回 ワールドカップ</t>
  </si>
  <si>
    <t>S62</t>
  </si>
  <si>
    <t>北の国から’８７初恋</t>
    <rPh sb="0" eb="1">
      <t>キタ</t>
    </rPh>
    <rPh sb="2" eb="3">
      <t>クニ</t>
    </rPh>
    <rPh sb="8" eb="10">
      <t>ハツコイ</t>
    </rPh>
    <phoneticPr fontId="6"/>
  </si>
  <si>
    <t>S63</t>
  </si>
  <si>
    <t>第８回 ワールドカップ</t>
    <rPh sb="0" eb="3">
      <t>ダイ５カイ</t>
    </rPh>
    <phoneticPr fontId="6"/>
  </si>
  <si>
    <t>H1</t>
    <phoneticPr fontId="6"/>
  </si>
  <si>
    <t>北の国から’８９帰郷・国体</t>
    <rPh sb="0" eb="1">
      <t>キタ</t>
    </rPh>
    <rPh sb="2" eb="3">
      <t>クニ</t>
    </rPh>
    <rPh sb="6" eb="8">
      <t>８９キキョウ</t>
    </rPh>
    <rPh sb="8" eb="10">
      <t>キキョウ</t>
    </rPh>
    <rPh sb="11" eb="13">
      <t>コクタイ</t>
    </rPh>
    <phoneticPr fontId="6"/>
  </si>
  <si>
    <t>Ｈ2</t>
    <phoneticPr fontId="6"/>
  </si>
  <si>
    <t>第９回 ワールドカップ</t>
    <rPh sb="0" eb="3">
      <t>ダイ６カイ</t>
    </rPh>
    <phoneticPr fontId="6"/>
  </si>
  <si>
    <t>Ｈ3</t>
  </si>
  <si>
    <t>ユニバーシアード</t>
    <phoneticPr fontId="6"/>
  </si>
  <si>
    <t>Ｈ4</t>
  </si>
  <si>
    <t>北の国から’９２巣立ち</t>
    <rPh sb="0" eb="1">
      <t>キタ</t>
    </rPh>
    <rPh sb="2" eb="3">
      <t>クニ</t>
    </rPh>
    <rPh sb="8" eb="10">
      <t>スダ</t>
    </rPh>
    <phoneticPr fontId="6"/>
  </si>
  <si>
    <t>Ｈ5</t>
  </si>
  <si>
    <t>Ｈ6</t>
  </si>
  <si>
    <t>第１０回 ワールドカップ</t>
    <rPh sb="0" eb="4">
      <t>ダイ７カイ</t>
    </rPh>
    <phoneticPr fontId="6"/>
  </si>
  <si>
    <t>Ｈ7</t>
  </si>
  <si>
    <t>北の国から’９５秘密</t>
    <rPh sb="0" eb="1">
      <t>キタ</t>
    </rPh>
    <rPh sb="2" eb="3">
      <t>クニ</t>
    </rPh>
    <rPh sb="8" eb="10">
      <t>ヒミツ</t>
    </rPh>
    <phoneticPr fontId="6"/>
  </si>
  <si>
    <t>Ｈ8</t>
  </si>
  <si>
    <t>Ｈ9</t>
  </si>
  <si>
    <t>Ｈ10</t>
  </si>
  <si>
    <t>北の国から’９８時代</t>
    <rPh sb="0" eb="1">
      <t>キタ</t>
    </rPh>
    <rPh sb="2" eb="3">
      <t>クニ</t>
    </rPh>
    <rPh sb="8" eb="10">
      <t>ジダイ</t>
    </rPh>
    <phoneticPr fontId="6"/>
  </si>
  <si>
    <t>Ｈ11</t>
  </si>
  <si>
    <t>Ｈ12</t>
  </si>
  <si>
    <t>Ｈ13</t>
  </si>
  <si>
    <t>Ｈ14</t>
  </si>
  <si>
    <t>北の国から２００２遺言</t>
    <rPh sb="0" eb="1">
      <t>キタ</t>
    </rPh>
    <rPh sb="2" eb="3">
      <t>クニ</t>
    </rPh>
    <rPh sb="9" eb="11">
      <t>ユイゴン</t>
    </rPh>
    <phoneticPr fontId="6"/>
  </si>
  <si>
    <t>Ｈ15</t>
  </si>
  <si>
    <t>Ｈ16</t>
  </si>
  <si>
    <t>優しい時間</t>
    <rPh sb="0" eb="1">
      <t>ヤサ</t>
    </rPh>
    <rPh sb="3" eb="5">
      <t>ジカン</t>
    </rPh>
    <phoneticPr fontId="6"/>
  </si>
  <si>
    <t>Ｈ17</t>
  </si>
  <si>
    <t>ＦＩＳスノーボードＷ杯</t>
    <rPh sb="10" eb="11">
      <t>ハイ</t>
    </rPh>
    <phoneticPr fontId="6"/>
  </si>
  <si>
    <t>Ｈ18</t>
  </si>
  <si>
    <t>Ｈ19</t>
  </si>
  <si>
    <t>POINTGREEN!富良野音楽祭</t>
    <rPh sb="11" eb="14">
      <t>フラノ</t>
    </rPh>
    <rPh sb="14" eb="17">
      <t>オンガクサイ</t>
    </rPh>
    <phoneticPr fontId="6"/>
  </si>
  <si>
    <t>Ｈ20</t>
  </si>
  <si>
    <t>風のガーデン</t>
    <rPh sb="0" eb="1">
      <t>カゼ</t>
    </rPh>
    <phoneticPr fontId="6"/>
  </si>
  <si>
    <t>Ｈ21</t>
  </si>
  <si>
    <t>Ｈ22</t>
  </si>
  <si>
    <t>フラノマルシェオープン</t>
    <phoneticPr fontId="6"/>
  </si>
  <si>
    <t>Ｈ23</t>
  </si>
  <si>
    <t>北の国から放映３０周年記念事業、スキー場５０年事業</t>
    <rPh sb="0" eb="1">
      <t>キタ</t>
    </rPh>
    <rPh sb="2" eb="3">
      <t>クニ</t>
    </rPh>
    <rPh sb="5" eb="7">
      <t>ホウエイ</t>
    </rPh>
    <rPh sb="9" eb="11">
      <t>シュウネン</t>
    </rPh>
    <rPh sb="11" eb="13">
      <t>キネン</t>
    </rPh>
    <rPh sb="13" eb="15">
      <t>ジギョウ</t>
    </rPh>
    <rPh sb="19" eb="20">
      <t>ジョウ</t>
    </rPh>
    <rPh sb="22" eb="23">
      <t>ネン</t>
    </rPh>
    <rPh sb="23" eb="25">
      <t>ジギョウ</t>
    </rPh>
    <phoneticPr fontId="6"/>
  </si>
  <si>
    <t>Ｈ24</t>
  </si>
  <si>
    <t>スキー場５０周年事業</t>
    <rPh sb="3" eb="4">
      <t>ジョウ</t>
    </rPh>
    <rPh sb="6" eb="8">
      <t>シュウネン</t>
    </rPh>
    <rPh sb="8" eb="10">
      <t>ジギョウ</t>
    </rPh>
    <phoneticPr fontId="6"/>
  </si>
  <si>
    <t>Ｈ25</t>
  </si>
  <si>
    <t>へそ祭り45回　</t>
    <rPh sb="2" eb="3">
      <t>マツ</t>
    </rPh>
    <rPh sb="6" eb="7">
      <t>カイ</t>
    </rPh>
    <phoneticPr fontId="6"/>
  </si>
  <si>
    <t>Ｈ26</t>
  </si>
  <si>
    <t>Ｈ27</t>
  </si>
  <si>
    <t>マルシェ２オープン</t>
    <phoneticPr fontId="6"/>
  </si>
  <si>
    <t>Ｈ28</t>
  </si>
  <si>
    <t>台風災害（8～9月）、北の国から資料館閉館</t>
    <rPh sb="0" eb="2">
      <t>タイフウ</t>
    </rPh>
    <rPh sb="2" eb="4">
      <t>サイガイ</t>
    </rPh>
    <rPh sb="8" eb="9">
      <t>ガツ</t>
    </rPh>
    <rPh sb="11" eb="12">
      <t>キタ</t>
    </rPh>
    <rPh sb="13" eb="14">
      <t>クニ</t>
    </rPh>
    <rPh sb="16" eb="19">
      <t>シリョウカン</t>
    </rPh>
    <rPh sb="19" eb="21">
      <t>ヘイカン</t>
    </rPh>
    <phoneticPr fontId="6"/>
  </si>
  <si>
    <t>Ｈ29</t>
    <phoneticPr fontId="6"/>
  </si>
  <si>
    <r>
      <t>外国人　年度別　</t>
    </r>
    <r>
      <rPr>
        <b/>
        <sz val="16"/>
        <color indexed="10"/>
        <rFont val="ＭＳ 明朝"/>
        <family val="1"/>
        <charset val="128"/>
      </rPr>
      <t>宿泊客</t>
    </r>
    <r>
      <rPr>
        <b/>
        <sz val="16"/>
        <rFont val="ＭＳ 明朝"/>
        <family val="1"/>
        <charset val="128"/>
      </rPr>
      <t>推移</t>
    </r>
    <rPh sb="0" eb="3">
      <t>ガイコクジン</t>
    </rPh>
    <rPh sb="4" eb="7">
      <t>ネンドベツ</t>
    </rPh>
    <rPh sb="8" eb="10">
      <t>シュクハク</t>
    </rPh>
    <rPh sb="10" eb="11">
      <t>キャク</t>
    </rPh>
    <rPh sb="11" eb="13">
      <t>スイイ</t>
    </rPh>
    <phoneticPr fontId="9"/>
  </si>
  <si>
    <t>宿泊人数</t>
    <rPh sb="0" eb="2">
      <t>シュクハク</t>
    </rPh>
    <rPh sb="2" eb="4">
      <t>ニンズウ</t>
    </rPh>
    <phoneticPr fontId="9"/>
  </si>
  <si>
    <t>H14</t>
    <phoneticPr fontId="9"/>
  </si>
  <si>
    <t>H15</t>
    <phoneticPr fontId="9"/>
  </si>
  <si>
    <t>H16</t>
  </si>
  <si>
    <t>H17</t>
  </si>
  <si>
    <t>H18</t>
  </si>
  <si>
    <t>H19</t>
    <phoneticPr fontId="9"/>
  </si>
  <si>
    <t>H20</t>
    <phoneticPr fontId="9"/>
  </si>
  <si>
    <t>H21</t>
    <phoneticPr fontId="9"/>
  </si>
  <si>
    <t>H22</t>
    <phoneticPr fontId="9"/>
  </si>
  <si>
    <t>H23</t>
    <phoneticPr fontId="9"/>
  </si>
  <si>
    <t>H24</t>
    <phoneticPr fontId="9"/>
  </si>
  <si>
    <t>H25</t>
  </si>
  <si>
    <t>H26</t>
  </si>
  <si>
    <t>H27</t>
  </si>
  <si>
    <t>H28</t>
  </si>
  <si>
    <t>H29</t>
    <phoneticPr fontId="9"/>
  </si>
  <si>
    <t>４月</t>
    <rPh sb="1" eb="2">
      <t>ツキ</t>
    </rPh>
    <phoneticPr fontId="9"/>
  </si>
  <si>
    <t>５月</t>
    <rPh sb="0" eb="2">
      <t>５ガツ</t>
    </rPh>
    <phoneticPr fontId="9"/>
  </si>
  <si>
    <t>宿泊延数</t>
    <rPh sb="0" eb="2">
      <t>シュクハク</t>
    </rPh>
    <rPh sb="2" eb="3">
      <t>ノベ</t>
    </rPh>
    <rPh sb="3" eb="4">
      <t>スウ</t>
    </rPh>
    <phoneticPr fontId="9"/>
  </si>
  <si>
    <r>
      <t>外国人　年度別　</t>
    </r>
    <r>
      <rPr>
        <b/>
        <sz val="16"/>
        <color indexed="10"/>
        <rFont val="ＭＳ 明朝"/>
        <family val="1"/>
        <charset val="128"/>
      </rPr>
      <t>宿泊延べ</t>
    </r>
    <r>
      <rPr>
        <b/>
        <sz val="16"/>
        <rFont val="ＭＳ 明朝"/>
        <family val="1"/>
        <charset val="128"/>
      </rPr>
      <t>推移</t>
    </r>
    <rPh sb="0" eb="3">
      <t>ガイコクジン</t>
    </rPh>
    <rPh sb="4" eb="7">
      <t>ネンドベツ</t>
    </rPh>
    <rPh sb="8" eb="10">
      <t>シュクハク</t>
    </rPh>
    <rPh sb="10" eb="11">
      <t>ノ</t>
    </rPh>
    <rPh sb="12" eb="14">
      <t>スイイ</t>
    </rPh>
    <phoneticPr fontId="9"/>
  </si>
  <si>
    <t>４月</t>
    <rPh sb="1" eb="2">
      <t>ガツ</t>
    </rPh>
    <phoneticPr fontId="9"/>
  </si>
  <si>
    <t>５月</t>
    <rPh sb="1" eb="2">
      <t>ガツ</t>
    </rPh>
    <phoneticPr fontId="9"/>
  </si>
  <si>
    <t>計</t>
    <rPh sb="0" eb="1">
      <t>ケイ</t>
    </rPh>
    <phoneticPr fontId="9"/>
  </si>
  <si>
    <t>富良野市外国人宿泊客数の推移（H11～）</t>
    <rPh sb="0" eb="4">
      <t>フラノシ</t>
    </rPh>
    <phoneticPr fontId="9"/>
  </si>
  <si>
    <t>ア　　ジ　　ア</t>
    <phoneticPr fontId="9"/>
  </si>
  <si>
    <t>ヨーロッパ</t>
    <phoneticPr fontId="9"/>
  </si>
  <si>
    <t>北　　米</t>
    <rPh sb="0" eb="4">
      <t>ホクベイ</t>
    </rPh>
    <phoneticPr fontId="9"/>
  </si>
  <si>
    <t>中南米</t>
    <rPh sb="0" eb="3">
      <t>チュウナンベイ</t>
    </rPh>
    <phoneticPr fontId="9"/>
  </si>
  <si>
    <t>アフリカ</t>
    <phoneticPr fontId="9"/>
  </si>
  <si>
    <t>オセアニア</t>
    <phoneticPr fontId="9"/>
  </si>
  <si>
    <t>その他</t>
    <rPh sb="2" eb="3">
      <t>タ</t>
    </rPh>
    <phoneticPr fontId="9"/>
  </si>
  <si>
    <t>中国</t>
    <rPh sb="0" eb="2">
      <t>チュウゴク</t>
    </rPh>
    <phoneticPr fontId="9"/>
  </si>
  <si>
    <t>韓国</t>
    <rPh sb="0" eb="2">
      <t>カンコク</t>
    </rPh>
    <phoneticPr fontId="9"/>
  </si>
  <si>
    <t>台湾</t>
    <rPh sb="0" eb="2">
      <t>タイワン</t>
    </rPh>
    <phoneticPr fontId="9"/>
  </si>
  <si>
    <t>香港</t>
    <rPh sb="0" eb="2">
      <t>ホンコン</t>
    </rPh>
    <phoneticPr fontId="9"/>
  </si>
  <si>
    <t>シンガポール</t>
    <phoneticPr fontId="9"/>
  </si>
  <si>
    <t>マレーシア</t>
    <phoneticPr fontId="9"/>
  </si>
  <si>
    <t>タイ</t>
    <phoneticPr fontId="9"/>
  </si>
  <si>
    <t>インド</t>
    <phoneticPr fontId="9"/>
  </si>
  <si>
    <t>インドネシア</t>
    <phoneticPr fontId="9"/>
  </si>
  <si>
    <t>フィリピン</t>
    <phoneticPr fontId="9"/>
  </si>
  <si>
    <t>ベトナム</t>
    <phoneticPr fontId="9"/>
  </si>
  <si>
    <t>その他</t>
    <rPh sb="0" eb="3">
      <t>ソノタ</t>
    </rPh>
    <phoneticPr fontId="9"/>
  </si>
  <si>
    <t>ロシア</t>
    <phoneticPr fontId="9"/>
  </si>
  <si>
    <t>イギリス</t>
    <phoneticPr fontId="9"/>
  </si>
  <si>
    <t>フランス</t>
    <phoneticPr fontId="9"/>
  </si>
  <si>
    <t>ドイツ</t>
    <phoneticPr fontId="9"/>
  </si>
  <si>
    <t>アメリカ</t>
    <phoneticPr fontId="9"/>
  </si>
  <si>
    <t>カナダ</t>
    <phoneticPr fontId="9"/>
  </si>
  <si>
    <t>アフリカ</t>
    <phoneticPr fontId="9"/>
  </si>
  <si>
    <t>オーストラリア</t>
    <phoneticPr fontId="9"/>
  </si>
  <si>
    <t>H11</t>
    <phoneticPr fontId="9"/>
  </si>
  <si>
    <t>宿泊客数</t>
    <rPh sb="0" eb="2">
      <t>シュクハク</t>
    </rPh>
    <rPh sb="2" eb="3">
      <t>キャク</t>
    </rPh>
    <rPh sb="3" eb="4">
      <t>スウ</t>
    </rPh>
    <phoneticPr fontId="9"/>
  </si>
  <si>
    <t>H12</t>
    <phoneticPr fontId="9"/>
  </si>
  <si>
    <t>H13</t>
  </si>
  <si>
    <t>H14</t>
  </si>
  <si>
    <t>H15</t>
  </si>
  <si>
    <t>H17</t>
    <phoneticPr fontId="9"/>
  </si>
  <si>
    <t>H18</t>
    <phoneticPr fontId="9"/>
  </si>
  <si>
    <t>H19</t>
    <phoneticPr fontId="9"/>
  </si>
  <si>
    <t>宿泊客数</t>
    <rPh sb="0" eb="3">
      <t>シュクハクキャク</t>
    </rPh>
    <rPh sb="3" eb="4">
      <t>スウ</t>
    </rPh>
    <phoneticPr fontId="9"/>
  </si>
  <si>
    <t>H20</t>
    <phoneticPr fontId="9"/>
  </si>
  <si>
    <t>H21</t>
    <phoneticPr fontId="9"/>
  </si>
  <si>
    <t>宿泊客数</t>
    <rPh sb="0" eb="2">
      <t>シュクハク</t>
    </rPh>
    <rPh sb="2" eb="3">
      <t>キャク</t>
    </rPh>
    <rPh sb="3" eb="4">
      <t>カズ</t>
    </rPh>
    <phoneticPr fontId="3"/>
  </si>
  <si>
    <t>宿泊延数</t>
    <rPh sb="0" eb="2">
      <t>シュクハク</t>
    </rPh>
    <rPh sb="2" eb="3">
      <t>ノ</t>
    </rPh>
    <rPh sb="3" eb="4">
      <t>スウ</t>
    </rPh>
    <phoneticPr fontId="3"/>
  </si>
  <si>
    <t>H22</t>
    <phoneticPr fontId="9"/>
  </si>
  <si>
    <t>H23</t>
    <phoneticPr fontId="9"/>
  </si>
  <si>
    <t>H24</t>
    <phoneticPr fontId="9"/>
  </si>
  <si>
    <t>H28</t>
    <phoneticPr fontId="9"/>
  </si>
  <si>
    <t>Ｈ29上</t>
    <rPh sb="3" eb="4">
      <t>カミハンキ</t>
    </rPh>
    <phoneticPr fontId="1"/>
  </si>
  <si>
    <t>Ｈ29下</t>
    <rPh sb="3" eb="4">
      <t>シモハンキ</t>
    </rPh>
    <phoneticPr fontId="1"/>
  </si>
  <si>
    <t>H29年度</t>
    <rPh sb="3" eb="5">
      <t>ネンド</t>
    </rPh>
    <phoneticPr fontId="1"/>
  </si>
  <si>
    <t>平成30年度観光客入込調査表(Ｈ30．4．1～Ｈ31．3．31）</t>
    <rPh sb="0" eb="2">
      <t>ヘイセイ</t>
    </rPh>
    <rPh sb="4" eb="6">
      <t>１０ネンド</t>
    </rPh>
    <rPh sb="6" eb="9">
      <t>カンコウキャク</t>
    </rPh>
    <rPh sb="9" eb="11">
      <t>イリコ</t>
    </rPh>
    <rPh sb="11" eb="13">
      <t>チョウサ</t>
    </rPh>
    <rPh sb="13" eb="14">
      <t>ヒョウ</t>
    </rPh>
    <phoneticPr fontId="1"/>
  </si>
  <si>
    <t>H30</t>
    <phoneticPr fontId="2"/>
  </si>
  <si>
    <t>H29</t>
    <phoneticPr fontId="2"/>
  </si>
  <si>
    <t>Ｈ30</t>
    <phoneticPr fontId="6"/>
  </si>
  <si>
    <t>北海道胆振東部地震（9月）</t>
    <rPh sb="0" eb="3">
      <t>ホッカイドウ</t>
    </rPh>
    <rPh sb="3" eb="5">
      <t>イブリ</t>
    </rPh>
    <rPh sb="5" eb="7">
      <t>トウブ</t>
    </rPh>
    <rPh sb="7" eb="9">
      <t>ジシン</t>
    </rPh>
    <rPh sb="11" eb="12">
      <t>ガツ</t>
    </rPh>
    <phoneticPr fontId="2"/>
  </si>
  <si>
    <t>H30</t>
    <phoneticPr fontId="9"/>
  </si>
  <si>
    <t>（総数）</t>
    <rPh sb="1" eb="3">
      <t>ソウスウ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</si>
</sst>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0.0%"/>
  </numFmts>
  <fonts count="16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8"/>
      <name val="ＭＳ Ｐ明朝"/>
      <family val="1"/>
      <charset val="128"/>
    </font>
    <font>
      <sz val="10"/>
      <name val="ＭＳ Ｐ明朝"/>
      <family val="1"/>
      <charset val="128"/>
    </font>
    <font>
      <sz val="16"/>
      <name val="ＭＳ Ｐゴシック"/>
      <family val="3"/>
      <charset val="128"/>
    </font>
    <font>
      <b/>
      <sz val="16"/>
      <name val="ＭＳ 明朝"/>
      <family val="1"/>
      <charset val="128"/>
    </font>
    <font>
      <b/>
      <sz val="16"/>
      <color indexed="10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b/>
      <sz val="11"/>
      <name val="ＭＳ 明朝"/>
      <family val="1"/>
      <charset val="128"/>
    </font>
    <font>
      <b/>
      <sz val="10"/>
      <name val="ＭＳ 明朝"/>
      <family val="1"/>
      <charset val="128"/>
    </font>
    <font>
      <sz val="8"/>
      <name val="ＭＳ 明朝"/>
      <family val="1"/>
      <charset val="128"/>
    </font>
    <font>
      <b/>
      <sz val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9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38" fontId="3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253">
    <xf numFmtId="0" fontId="0" fillId="0" borderId="0" xfId="0">
      <alignment vertical="center"/>
    </xf>
    <xf numFmtId="176" fontId="0" fillId="0" borderId="0" xfId="0" applyNumberFormat="1">
      <alignment vertical="center"/>
    </xf>
    <xf numFmtId="177" fontId="0" fillId="0" borderId="0" xfId="0" applyNumberFormat="1">
      <alignment vertical="center"/>
    </xf>
    <xf numFmtId="176" fontId="0" fillId="0" borderId="0" xfId="0" applyNumberFormat="1" applyAlignment="1">
      <alignment vertical="center" shrinkToFit="1"/>
    </xf>
    <xf numFmtId="176" fontId="0" fillId="0" borderId="0" xfId="0" applyNumberFormat="1" applyAlignment="1">
      <alignment horizontal="center" vertical="center" shrinkToFit="1"/>
    </xf>
    <xf numFmtId="176" fontId="0" fillId="0" borderId="0" xfId="0" applyNumberFormat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vertical="center"/>
    </xf>
    <xf numFmtId="177" fontId="0" fillId="0" borderId="0" xfId="0" applyNumberFormat="1" applyAlignment="1">
      <alignment vertical="center"/>
    </xf>
    <xf numFmtId="177" fontId="0" fillId="0" borderId="0" xfId="0" applyNumberFormat="1" applyAlignment="1">
      <alignment horizontal="center" vertical="center" shrinkToFit="1"/>
    </xf>
    <xf numFmtId="0" fontId="0" fillId="0" borderId="0" xfId="0" applyAlignment="1">
      <alignment vertical="center" shrinkToFit="1"/>
    </xf>
    <xf numFmtId="177" fontId="0" fillId="0" borderId="0" xfId="0" applyNumberFormat="1" applyAlignment="1">
      <alignment vertical="center" shrinkToFit="1"/>
    </xf>
    <xf numFmtId="176" fontId="0" fillId="0" borderId="0" xfId="0" applyNumberFormat="1" applyAlignment="1">
      <alignment horizontal="center" vertical="center" textRotation="255"/>
    </xf>
    <xf numFmtId="0" fontId="4" fillId="0" borderId="1" xfId="0" applyFont="1" applyBorder="1" applyAlignment="1"/>
    <xf numFmtId="38" fontId="5" fillId="0" borderId="2" xfId="1" applyFont="1" applyBorder="1" applyAlignment="1">
      <alignment horizontal="left" vertical="center"/>
    </xf>
    <xf numFmtId="38" fontId="4" fillId="0" borderId="2" xfId="1" applyFont="1" applyBorder="1" applyAlignment="1">
      <alignment horizontal="left" vertical="center" shrinkToFit="1"/>
    </xf>
    <xf numFmtId="38" fontId="4" fillId="0" borderId="2" xfId="1" applyFont="1" applyBorder="1" applyAlignment="1">
      <alignment vertical="center" shrinkToFit="1"/>
    </xf>
    <xf numFmtId="0" fontId="4" fillId="0" borderId="3" xfId="0" applyFont="1" applyBorder="1" applyAlignment="1">
      <alignment horizontal="right" vertical="center" shrinkToFit="1"/>
    </xf>
    <xf numFmtId="0" fontId="4" fillId="0" borderId="0" xfId="0" applyFont="1" applyAlignment="1"/>
    <xf numFmtId="38" fontId="4" fillId="0" borderId="4" xfId="1" applyFont="1" applyBorder="1" applyAlignment="1">
      <alignment horizontal="center" vertical="center" shrinkToFit="1"/>
    </xf>
    <xf numFmtId="38" fontId="4" fillId="0" borderId="5" xfId="1" applyFont="1" applyBorder="1" applyAlignment="1">
      <alignment horizontal="center" vertical="center" shrinkToFit="1"/>
    </xf>
    <xf numFmtId="38" fontId="4" fillId="0" borderId="6" xfId="1" applyFont="1" applyBorder="1" applyAlignment="1">
      <alignment horizontal="center" vertical="center" shrinkToFit="1"/>
    </xf>
    <xf numFmtId="38" fontId="4" fillId="0" borderId="7" xfId="1" applyFont="1" applyBorder="1" applyAlignment="1">
      <alignment horizontal="center" vertical="center" shrinkToFit="1"/>
    </xf>
    <xf numFmtId="38" fontId="4" fillId="0" borderId="8" xfId="1" applyFont="1" applyBorder="1" applyAlignment="1">
      <alignment horizontal="center" vertical="center" shrinkToFit="1"/>
    </xf>
    <xf numFmtId="38" fontId="4" fillId="0" borderId="9" xfId="1" applyFont="1" applyBorder="1" applyAlignment="1">
      <alignment horizontal="center" vertical="center" shrinkToFit="1"/>
    </xf>
    <xf numFmtId="38" fontId="4" fillId="0" borderId="10" xfId="1" applyFont="1" applyBorder="1" applyAlignment="1">
      <alignment horizontal="center" vertical="center" shrinkToFit="1"/>
    </xf>
    <xf numFmtId="38" fontId="4" fillId="0" borderId="11" xfId="1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shrinkToFit="1"/>
    </xf>
    <xf numFmtId="38" fontId="4" fillId="0" borderId="13" xfId="1" applyFont="1" applyBorder="1" applyAlignment="1">
      <alignment horizontal="center" vertical="center" shrinkToFit="1"/>
    </xf>
    <xf numFmtId="38" fontId="4" fillId="0" borderId="14" xfId="1" applyFont="1" applyBorder="1" applyAlignment="1">
      <alignment vertical="center" shrinkToFit="1"/>
    </xf>
    <xf numFmtId="38" fontId="4" fillId="0" borderId="15" xfId="1" applyFont="1" applyBorder="1" applyAlignment="1">
      <alignment vertical="center" shrinkToFit="1"/>
    </xf>
    <xf numFmtId="38" fontId="4" fillId="0" borderId="16" xfId="1" applyFont="1" applyBorder="1" applyAlignment="1">
      <alignment vertical="center" shrinkToFit="1"/>
    </xf>
    <xf numFmtId="38" fontId="4" fillId="0" borderId="17" xfId="1" applyFont="1" applyBorder="1" applyAlignment="1">
      <alignment vertical="center" shrinkToFit="1"/>
    </xf>
    <xf numFmtId="9" fontId="4" fillId="0" borderId="17" xfId="1" applyNumberFormat="1" applyFont="1" applyBorder="1" applyAlignment="1">
      <alignment vertical="center" shrinkToFit="1"/>
    </xf>
    <xf numFmtId="38" fontId="4" fillId="0" borderId="18" xfId="1" applyFont="1" applyBorder="1" applyAlignment="1">
      <alignment vertical="center" shrinkToFit="1"/>
    </xf>
    <xf numFmtId="38" fontId="4" fillId="0" borderId="19" xfId="1" applyFont="1" applyBorder="1" applyAlignment="1">
      <alignment vertical="center" shrinkToFit="1"/>
    </xf>
    <xf numFmtId="38" fontId="4" fillId="0" borderId="20" xfId="1" applyFont="1" applyBorder="1" applyAlignment="1">
      <alignment vertical="center" shrinkToFit="1"/>
    </xf>
    <xf numFmtId="0" fontId="4" fillId="0" borderId="21" xfId="0" applyFont="1" applyBorder="1" applyAlignment="1">
      <alignment vertical="center" shrinkToFit="1"/>
    </xf>
    <xf numFmtId="38" fontId="4" fillId="0" borderId="22" xfId="1" applyFont="1" applyBorder="1" applyAlignment="1">
      <alignment vertical="center" shrinkToFit="1"/>
    </xf>
    <xf numFmtId="38" fontId="4" fillId="0" borderId="23" xfId="1" applyFont="1" applyBorder="1" applyAlignment="1">
      <alignment vertical="center" shrinkToFit="1"/>
    </xf>
    <xf numFmtId="38" fontId="4" fillId="0" borderId="24" xfId="1" applyFont="1" applyBorder="1" applyAlignment="1">
      <alignment vertical="center" shrinkToFit="1"/>
    </xf>
    <xf numFmtId="38" fontId="4" fillId="0" borderId="25" xfId="1" applyFont="1" applyBorder="1" applyAlignment="1">
      <alignment vertical="center" shrinkToFit="1"/>
    </xf>
    <xf numFmtId="9" fontId="4" fillId="0" borderId="25" xfId="3" applyNumberFormat="1" applyFont="1" applyBorder="1" applyAlignment="1">
      <alignment vertical="center" shrinkToFit="1"/>
    </xf>
    <xf numFmtId="38" fontId="4" fillId="0" borderId="26" xfId="1" applyFont="1" applyBorder="1" applyAlignment="1">
      <alignment vertical="center" shrinkToFit="1"/>
    </xf>
    <xf numFmtId="38" fontId="4" fillId="0" borderId="27" xfId="1" applyFont="1" applyBorder="1" applyAlignment="1">
      <alignment vertical="center" shrinkToFit="1"/>
    </xf>
    <xf numFmtId="38" fontId="4" fillId="0" borderId="28" xfId="1" applyFont="1" applyBorder="1" applyAlignment="1">
      <alignment vertical="center" shrinkToFit="1"/>
    </xf>
    <xf numFmtId="0" fontId="4" fillId="0" borderId="29" xfId="0" applyFont="1" applyBorder="1" applyAlignment="1">
      <alignment vertical="center" shrinkToFit="1"/>
    </xf>
    <xf numFmtId="38" fontId="4" fillId="0" borderId="30" xfId="1" applyFont="1" applyBorder="1" applyAlignment="1">
      <alignment horizontal="center" vertical="center" shrinkToFit="1"/>
    </xf>
    <xf numFmtId="38" fontId="4" fillId="0" borderId="31" xfId="1" applyFont="1" applyBorder="1" applyAlignment="1">
      <alignment vertical="center" shrinkToFit="1"/>
    </xf>
    <xf numFmtId="38" fontId="4" fillId="0" borderId="32" xfId="1" applyFont="1" applyBorder="1" applyAlignment="1">
      <alignment vertical="center" shrinkToFit="1"/>
    </xf>
    <xf numFmtId="38" fontId="4" fillId="0" borderId="33" xfId="1" applyFont="1" applyBorder="1" applyAlignment="1">
      <alignment vertical="center" shrinkToFit="1"/>
    </xf>
    <xf numFmtId="38" fontId="4" fillId="0" borderId="34" xfId="1" applyFont="1" applyBorder="1" applyAlignment="1">
      <alignment vertical="center" shrinkToFit="1"/>
    </xf>
    <xf numFmtId="9" fontId="4" fillId="0" borderId="34" xfId="3" applyNumberFormat="1" applyFont="1" applyBorder="1" applyAlignment="1">
      <alignment vertical="center" shrinkToFit="1"/>
    </xf>
    <xf numFmtId="38" fontId="4" fillId="0" borderId="35" xfId="1" applyFont="1" applyBorder="1" applyAlignment="1">
      <alignment vertical="center" shrinkToFit="1"/>
    </xf>
    <xf numFmtId="38" fontId="4" fillId="0" borderId="36" xfId="1" applyFont="1" applyBorder="1" applyAlignment="1">
      <alignment vertical="center" shrinkToFit="1"/>
    </xf>
    <xf numFmtId="38" fontId="4" fillId="0" borderId="37" xfId="1" applyFont="1" applyBorder="1" applyAlignment="1">
      <alignment vertical="center" shrinkToFit="1"/>
    </xf>
    <xf numFmtId="0" fontId="4" fillId="0" borderId="38" xfId="0" applyFont="1" applyBorder="1" applyAlignment="1">
      <alignment vertical="center" shrinkToFit="1"/>
    </xf>
    <xf numFmtId="38" fontId="4" fillId="0" borderId="38" xfId="1" applyFont="1" applyBorder="1" applyAlignment="1">
      <alignment vertical="center" shrinkToFit="1"/>
    </xf>
    <xf numFmtId="38" fontId="4" fillId="0" borderId="0" xfId="1" applyFont="1" applyAlignment="1">
      <alignment vertical="center"/>
    </xf>
    <xf numFmtId="38" fontId="4" fillId="0" borderId="34" xfId="1" applyFont="1" applyFill="1" applyBorder="1" applyAlignment="1">
      <alignment vertical="center" shrinkToFit="1"/>
    </xf>
    <xf numFmtId="38" fontId="4" fillId="0" borderId="23" xfId="1" applyFont="1" applyBorder="1" applyAlignment="1">
      <alignment horizontal="center" vertical="center" shrinkToFit="1"/>
    </xf>
    <xf numFmtId="38" fontId="4" fillId="0" borderId="29" xfId="1" applyFont="1" applyBorder="1" applyAlignment="1">
      <alignment vertical="center" shrinkToFit="1"/>
    </xf>
    <xf numFmtId="9" fontId="4" fillId="0" borderId="17" xfId="3" applyNumberFormat="1" applyFont="1" applyBorder="1" applyAlignment="1">
      <alignment vertical="center" shrinkToFit="1"/>
    </xf>
    <xf numFmtId="38" fontId="4" fillId="0" borderId="21" xfId="1" applyFont="1" applyBorder="1" applyAlignment="1">
      <alignment vertical="center" shrinkToFit="1"/>
    </xf>
    <xf numFmtId="38" fontId="4" fillId="0" borderId="0" xfId="1" applyFont="1" applyBorder="1" applyAlignment="1">
      <alignment vertical="center" shrinkToFit="1"/>
    </xf>
    <xf numFmtId="9" fontId="4" fillId="0" borderId="0" xfId="3" applyFont="1" applyBorder="1" applyAlignment="1">
      <alignment vertical="center" shrinkToFit="1"/>
    </xf>
    <xf numFmtId="38" fontId="4" fillId="0" borderId="0" xfId="1" applyFont="1" applyBorder="1" applyAlignment="1">
      <alignment vertical="center"/>
    </xf>
    <xf numFmtId="38" fontId="4" fillId="0" borderId="39" xfId="1" applyFont="1" applyBorder="1" applyAlignment="1">
      <alignment vertical="center" shrinkToFit="1"/>
    </xf>
    <xf numFmtId="9" fontId="4" fillId="0" borderId="40" xfId="3" applyNumberFormat="1" applyFont="1" applyBorder="1" applyAlignment="1">
      <alignment vertical="center" shrinkToFit="1"/>
    </xf>
    <xf numFmtId="38" fontId="4" fillId="0" borderId="22" xfId="1" applyFont="1" applyFill="1" applyBorder="1" applyAlignment="1">
      <alignment vertical="center" shrinkToFit="1"/>
    </xf>
    <xf numFmtId="38" fontId="4" fillId="0" borderId="26" xfId="1" applyFont="1" applyFill="1" applyBorder="1" applyAlignment="1">
      <alignment vertical="center" shrinkToFit="1"/>
    </xf>
    <xf numFmtId="38" fontId="4" fillId="0" borderId="23" xfId="1" applyFont="1" applyFill="1" applyBorder="1" applyAlignment="1">
      <alignment vertical="center" shrinkToFit="1"/>
    </xf>
    <xf numFmtId="38" fontId="4" fillId="0" borderId="24" xfId="1" applyFont="1" applyFill="1" applyBorder="1" applyAlignment="1">
      <alignment vertical="center" shrinkToFit="1"/>
    </xf>
    <xf numFmtId="38" fontId="4" fillId="0" borderId="25" xfId="1" applyFont="1" applyFill="1" applyBorder="1" applyAlignment="1">
      <alignment vertical="center" shrinkToFit="1"/>
    </xf>
    <xf numFmtId="9" fontId="4" fillId="0" borderId="40" xfId="3" applyNumberFormat="1" applyFont="1" applyFill="1" applyBorder="1" applyAlignment="1">
      <alignment vertical="center" shrinkToFit="1"/>
    </xf>
    <xf numFmtId="38" fontId="4" fillId="0" borderId="27" xfId="1" applyFont="1" applyFill="1" applyBorder="1" applyAlignment="1">
      <alignment vertical="center" shrinkToFit="1"/>
    </xf>
    <xf numFmtId="38" fontId="4" fillId="0" borderId="28" xfId="1" applyFont="1" applyFill="1" applyBorder="1" applyAlignment="1">
      <alignment vertical="center" shrinkToFit="1"/>
    </xf>
    <xf numFmtId="38" fontId="4" fillId="0" borderId="29" xfId="1" applyFont="1" applyFill="1" applyBorder="1" applyAlignment="1">
      <alignment vertical="center" shrinkToFit="1"/>
    </xf>
    <xf numFmtId="38" fontId="4" fillId="0" borderId="41" xfId="1" applyFont="1" applyFill="1" applyBorder="1" applyAlignment="1">
      <alignment vertical="center" shrinkToFit="1"/>
    </xf>
    <xf numFmtId="38" fontId="4" fillId="0" borderId="42" xfId="1" applyFont="1" applyFill="1" applyBorder="1" applyAlignment="1">
      <alignment vertical="center" shrinkToFit="1"/>
    </xf>
    <xf numFmtId="38" fontId="4" fillId="0" borderId="0" xfId="1" applyFont="1" applyFill="1" applyBorder="1" applyAlignment="1">
      <alignment vertical="center" shrinkToFit="1"/>
    </xf>
    <xf numFmtId="38" fontId="4" fillId="0" borderId="43" xfId="1" applyFont="1" applyFill="1" applyBorder="1" applyAlignment="1">
      <alignment vertical="center" shrinkToFit="1"/>
    </xf>
    <xf numFmtId="38" fontId="4" fillId="0" borderId="44" xfId="1" applyFont="1" applyFill="1" applyBorder="1" applyAlignment="1">
      <alignment vertical="center" shrinkToFit="1"/>
    </xf>
    <xf numFmtId="9" fontId="4" fillId="0" borderId="45" xfId="3" applyNumberFormat="1" applyFont="1" applyFill="1" applyBorder="1" applyAlignment="1">
      <alignment vertical="center" shrinkToFit="1"/>
    </xf>
    <xf numFmtId="38" fontId="4" fillId="0" borderId="46" xfId="1" applyFont="1" applyFill="1" applyBorder="1" applyAlignment="1">
      <alignment vertical="center" shrinkToFit="1"/>
    </xf>
    <xf numFmtId="38" fontId="4" fillId="0" borderId="47" xfId="1" applyFont="1" applyFill="1" applyBorder="1" applyAlignment="1">
      <alignment vertical="center" shrinkToFit="1"/>
    </xf>
    <xf numFmtId="38" fontId="4" fillId="0" borderId="39" xfId="1" applyFont="1" applyFill="1" applyBorder="1" applyAlignment="1">
      <alignment vertical="center" shrinkToFit="1"/>
    </xf>
    <xf numFmtId="38" fontId="4" fillId="0" borderId="32" xfId="1" applyFont="1" applyFill="1" applyBorder="1" applyAlignment="1">
      <alignment vertical="center" shrinkToFit="1"/>
    </xf>
    <xf numFmtId="38" fontId="4" fillId="0" borderId="31" xfId="1" applyFont="1" applyFill="1" applyBorder="1" applyAlignment="1">
      <alignment vertical="center" shrinkToFit="1"/>
    </xf>
    <xf numFmtId="38" fontId="4" fillId="0" borderId="35" xfId="1" applyFont="1" applyFill="1" applyBorder="1" applyAlignment="1">
      <alignment vertical="center" shrinkToFit="1"/>
    </xf>
    <xf numFmtId="38" fontId="4" fillId="0" borderId="33" xfId="1" applyFont="1" applyFill="1" applyBorder="1" applyAlignment="1">
      <alignment vertical="center" shrinkToFit="1"/>
    </xf>
    <xf numFmtId="9" fontId="4" fillId="0" borderId="48" xfId="3" applyNumberFormat="1" applyFont="1" applyFill="1" applyBorder="1" applyAlignment="1">
      <alignment vertical="center" shrinkToFit="1"/>
    </xf>
    <xf numFmtId="38" fontId="4" fillId="0" borderId="36" xfId="1" applyFont="1" applyFill="1" applyBorder="1" applyAlignment="1">
      <alignment vertical="center" shrinkToFit="1"/>
    </xf>
    <xf numFmtId="38" fontId="4" fillId="0" borderId="37" xfId="1" applyFont="1" applyFill="1" applyBorder="1" applyAlignment="1">
      <alignment vertical="center" shrinkToFit="1"/>
    </xf>
    <xf numFmtId="38" fontId="4" fillId="0" borderId="38" xfId="1" applyFont="1" applyFill="1" applyBorder="1" applyAlignment="1">
      <alignment vertical="center" shrinkToFit="1"/>
    </xf>
    <xf numFmtId="38" fontId="4" fillId="0" borderId="49" xfId="1" applyFont="1" applyBorder="1" applyAlignment="1">
      <alignment horizontal="center" vertical="center" shrinkToFit="1"/>
    </xf>
    <xf numFmtId="38" fontId="4" fillId="0" borderId="50" xfId="1" applyFont="1" applyBorder="1" applyAlignment="1">
      <alignment horizontal="center" vertical="center" shrinkToFit="1"/>
    </xf>
    <xf numFmtId="38" fontId="4" fillId="0" borderId="51" xfId="1" applyFont="1" applyFill="1" applyBorder="1" applyAlignment="1">
      <alignment vertical="center" shrinkToFit="1"/>
    </xf>
    <xf numFmtId="38" fontId="4" fillId="0" borderId="52" xfId="1" applyFont="1" applyFill="1" applyBorder="1" applyAlignment="1">
      <alignment vertical="center" shrinkToFit="1"/>
    </xf>
    <xf numFmtId="38" fontId="4" fillId="0" borderId="53" xfId="1" applyFont="1" applyFill="1" applyBorder="1" applyAlignment="1">
      <alignment vertical="center" shrinkToFit="1"/>
    </xf>
    <xf numFmtId="38" fontId="4" fillId="0" borderId="54" xfId="1" applyFont="1" applyFill="1" applyBorder="1" applyAlignment="1">
      <alignment vertical="center" shrinkToFit="1"/>
    </xf>
    <xf numFmtId="38" fontId="4" fillId="0" borderId="55" xfId="1" applyFont="1" applyFill="1" applyBorder="1" applyAlignment="1">
      <alignment vertical="center" shrinkToFit="1"/>
    </xf>
    <xf numFmtId="9" fontId="4" fillId="0" borderId="56" xfId="3" applyNumberFormat="1" applyFont="1" applyFill="1" applyBorder="1" applyAlignment="1">
      <alignment vertical="center" shrinkToFit="1"/>
    </xf>
    <xf numFmtId="38" fontId="4" fillId="0" borderId="57" xfId="1" applyFont="1" applyFill="1" applyBorder="1" applyAlignment="1">
      <alignment vertical="center" shrinkToFit="1"/>
    </xf>
    <xf numFmtId="38" fontId="4" fillId="0" borderId="58" xfId="1" applyFont="1" applyFill="1" applyBorder="1" applyAlignment="1">
      <alignment vertical="center" shrinkToFit="1"/>
    </xf>
    <xf numFmtId="38" fontId="4" fillId="0" borderId="59" xfId="1" applyFont="1" applyFill="1" applyBorder="1" applyAlignment="1">
      <alignment vertical="center" shrinkToFit="1"/>
    </xf>
    <xf numFmtId="38" fontId="4" fillId="0" borderId="5" xfId="1" applyFont="1" applyFill="1" applyBorder="1" applyAlignment="1">
      <alignment vertical="center" shrinkToFit="1"/>
    </xf>
    <xf numFmtId="38" fontId="4" fillId="0" borderId="9" xfId="1" applyFont="1" applyFill="1" applyBorder="1" applyAlignment="1">
      <alignment vertical="center" shrinkToFit="1"/>
    </xf>
    <xf numFmtId="38" fontId="4" fillId="0" borderId="6" xfId="1" applyFont="1" applyFill="1" applyBorder="1" applyAlignment="1">
      <alignment vertical="center" shrinkToFit="1"/>
    </xf>
    <xf numFmtId="38" fontId="4" fillId="0" borderId="7" xfId="1" applyFont="1" applyFill="1" applyBorder="1" applyAlignment="1">
      <alignment vertical="center" shrinkToFit="1"/>
    </xf>
    <xf numFmtId="38" fontId="4" fillId="0" borderId="8" xfId="1" applyFont="1" applyFill="1" applyBorder="1" applyAlignment="1">
      <alignment vertical="center" shrinkToFit="1"/>
    </xf>
    <xf numFmtId="9" fontId="4" fillId="0" borderId="60" xfId="3" applyNumberFormat="1" applyFont="1" applyFill="1" applyBorder="1" applyAlignment="1">
      <alignment vertical="center" shrinkToFit="1"/>
    </xf>
    <xf numFmtId="38" fontId="4" fillId="0" borderId="12" xfId="1" applyFont="1" applyFill="1" applyBorder="1" applyAlignment="1">
      <alignment vertical="center" shrinkToFit="1"/>
    </xf>
    <xf numFmtId="0" fontId="4" fillId="0" borderId="0" xfId="0" applyFont="1" applyAlignment="1">
      <alignment shrinkToFit="1"/>
    </xf>
    <xf numFmtId="0" fontId="10" fillId="0" borderId="0" xfId="0" applyFont="1" applyAlignment="1">
      <alignment vertical="center" shrinkToFit="1"/>
    </xf>
    <xf numFmtId="38" fontId="10" fillId="0" borderId="0" xfId="2" applyFont="1" applyFill="1" applyAlignment="1">
      <alignment horizontal="right" vertical="center" shrinkToFit="1"/>
    </xf>
    <xf numFmtId="38" fontId="10" fillId="0" borderId="0" xfId="2" applyFont="1" applyFill="1" applyAlignment="1">
      <alignment vertical="center" shrinkToFit="1"/>
    </xf>
    <xf numFmtId="38" fontId="10" fillId="0" borderId="61" xfId="2" applyFont="1" applyFill="1" applyBorder="1" applyAlignment="1">
      <alignment horizontal="right" vertical="center" shrinkToFit="1"/>
    </xf>
    <xf numFmtId="49" fontId="10" fillId="0" borderId="61" xfId="2" applyNumberFormat="1" applyFont="1" applyFill="1" applyBorder="1" applyAlignment="1">
      <alignment horizontal="center" vertical="center" shrinkToFit="1"/>
    </xf>
    <xf numFmtId="38" fontId="10" fillId="0" borderId="61" xfId="2" applyFont="1" applyFill="1" applyBorder="1" applyAlignment="1">
      <alignment vertical="center" shrinkToFit="1"/>
    </xf>
    <xf numFmtId="38" fontId="10" fillId="0" borderId="61" xfId="2" applyFont="1" applyBorder="1" applyAlignment="1">
      <alignment vertical="center" shrinkToFit="1"/>
    </xf>
    <xf numFmtId="38" fontId="10" fillId="0" borderId="62" xfId="2" applyFont="1" applyFill="1" applyBorder="1" applyAlignment="1">
      <alignment horizontal="right" vertical="center" shrinkToFit="1"/>
    </xf>
    <xf numFmtId="38" fontId="10" fillId="0" borderId="62" xfId="2" applyFont="1" applyFill="1" applyBorder="1" applyAlignment="1">
      <alignment vertical="center" shrinkToFit="1"/>
    </xf>
    <xf numFmtId="38" fontId="10" fillId="0" borderId="62" xfId="2" applyFont="1" applyBorder="1" applyAlignment="1">
      <alignment vertical="center" shrinkToFit="1"/>
    </xf>
    <xf numFmtId="38" fontId="10" fillId="0" borderId="63" xfId="2" applyFont="1" applyFill="1" applyBorder="1" applyAlignment="1">
      <alignment horizontal="right" vertical="center" shrinkToFit="1"/>
    </xf>
    <xf numFmtId="38" fontId="10" fillId="0" borderId="64" xfId="2" applyFont="1" applyFill="1" applyBorder="1" applyAlignment="1">
      <alignment vertical="center" shrinkToFit="1"/>
    </xf>
    <xf numFmtId="38" fontId="10" fillId="0" borderId="65" xfId="2" applyFont="1" applyFill="1" applyBorder="1" applyAlignment="1">
      <alignment horizontal="right" vertical="center" shrinkToFit="1"/>
    </xf>
    <xf numFmtId="38" fontId="10" fillId="0" borderId="66" xfId="2" applyFont="1" applyFill="1" applyBorder="1" applyAlignment="1">
      <alignment vertical="center" shrinkToFit="1"/>
    </xf>
    <xf numFmtId="38" fontId="10" fillId="0" borderId="64" xfId="2" applyFont="1" applyFill="1" applyBorder="1" applyAlignment="1">
      <alignment horizontal="center" vertical="center" shrinkToFit="1"/>
    </xf>
    <xf numFmtId="38" fontId="11" fillId="0" borderId="0" xfId="2" applyFont="1">
      <alignment vertical="center"/>
    </xf>
    <xf numFmtId="38" fontId="7" fillId="0" borderId="0" xfId="2" applyFont="1" applyAlignment="1">
      <alignment horizontal="left" vertical="center"/>
    </xf>
    <xf numFmtId="38" fontId="7" fillId="0" borderId="0" xfId="2" applyFont="1" applyAlignment="1">
      <alignment horizontal="center" vertical="center"/>
    </xf>
    <xf numFmtId="38" fontId="7" fillId="0" borderId="0" xfId="2" applyFont="1">
      <alignment vertical="center"/>
    </xf>
    <xf numFmtId="38" fontId="12" fillId="0" borderId="67" xfId="2" applyFont="1" applyBorder="1" applyAlignment="1">
      <alignment horizontal="center" vertical="center"/>
    </xf>
    <xf numFmtId="38" fontId="12" fillId="0" borderId="68" xfId="2" applyFont="1" applyBorder="1" applyAlignment="1">
      <alignment horizontal="center" vertical="center"/>
    </xf>
    <xf numFmtId="38" fontId="12" fillId="0" borderId="74" xfId="2" applyFont="1" applyFill="1" applyBorder="1" applyAlignment="1">
      <alignment vertical="center" shrinkToFit="1"/>
    </xf>
    <xf numFmtId="38" fontId="12" fillId="0" borderId="0" xfId="2" applyFont="1">
      <alignment vertical="center"/>
    </xf>
    <xf numFmtId="38" fontId="12" fillId="0" borderId="36" xfId="2" applyFont="1" applyBorder="1" applyAlignment="1">
      <alignment horizontal="center" vertical="center"/>
    </xf>
    <xf numFmtId="38" fontId="12" fillId="0" borderId="75" xfId="2" applyFont="1" applyBorder="1" applyAlignment="1">
      <alignment horizontal="center" vertical="center"/>
    </xf>
    <xf numFmtId="38" fontId="12" fillId="0" borderId="32" xfId="2" applyFont="1" applyFill="1" applyBorder="1" applyAlignment="1">
      <alignment horizontal="center" vertical="center" shrinkToFit="1"/>
    </xf>
    <xf numFmtId="38" fontId="12" fillId="0" borderId="31" xfId="2" applyFont="1" applyFill="1" applyBorder="1" applyAlignment="1">
      <alignment horizontal="center" vertical="center" shrinkToFit="1"/>
    </xf>
    <xf numFmtId="38" fontId="12" fillId="0" borderId="33" xfId="2" applyFont="1" applyFill="1" applyBorder="1" applyAlignment="1">
      <alignment horizontal="center" vertical="center" shrinkToFit="1"/>
    </xf>
    <xf numFmtId="38" fontId="12" fillId="0" borderId="37" xfId="2" applyFont="1" applyFill="1" applyBorder="1" applyAlignment="1">
      <alignment horizontal="center" vertical="center" shrinkToFit="1"/>
    </xf>
    <xf numFmtId="38" fontId="12" fillId="0" borderId="68" xfId="2" applyFont="1" applyBorder="1" applyAlignment="1">
      <alignment horizontal="center" vertical="center" shrinkToFit="1"/>
    </xf>
    <xf numFmtId="38" fontId="10" fillId="0" borderId="71" xfId="2" applyFont="1" applyBorder="1">
      <alignment vertical="center"/>
    </xf>
    <xf numFmtId="38" fontId="10" fillId="0" borderId="72" xfId="2" applyFont="1" applyBorder="1">
      <alignment vertical="center"/>
    </xf>
    <xf numFmtId="38" fontId="10" fillId="0" borderId="77" xfId="2" applyFont="1" applyBorder="1">
      <alignment vertical="center"/>
    </xf>
    <xf numFmtId="38" fontId="10" fillId="0" borderId="73" xfId="2" applyFont="1" applyBorder="1">
      <alignment vertical="center"/>
    </xf>
    <xf numFmtId="38" fontId="10" fillId="0" borderId="74" xfId="2" applyFont="1" applyBorder="1">
      <alignment vertical="center"/>
    </xf>
    <xf numFmtId="38" fontId="12" fillId="0" borderId="68" xfId="2" applyFont="1" applyBorder="1">
      <alignment vertical="center"/>
    </xf>
    <xf numFmtId="38" fontId="10" fillId="0" borderId="0" xfId="2" applyFont="1">
      <alignment vertical="center"/>
    </xf>
    <xf numFmtId="38" fontId="12" fillId="0" borderId="79" xfId="2" applyFont="1" applyBorder="1" applyAlignment="1">
      <alignment horizontal="center" vertical="center" shrinkToFit="1"/>
    </xf>
    <xf numFmtId="38" fontId="10" fillId="0" borderId="80" xfId="2" applyFont="1" applyBorder="1">
      <alignment vertical="center"/>
    </xf>
    <xf numFmtId="38" fontId="10" fillId="0" borderId="81" xfId="2" applyFont="1" applyBorder="1">
      <alignment vertical="center"/>
    </xf>
    <xf numFmtId="38" fontId="10" fillId="0" borderId="82" xfId="2" applyFont="1" applyBorder="1">
      <alignment vertical="center"/>
    </xf>
    <xf numFmtId="38" fontId="10" fillId="0" borderId="33" xfId="2" applyFont="1" applyBorder="1">
      <alignment vertical="center"/>
    </xf>
    <xf numFmtId="38" fontId="10" fillId="0" borderId="83" xfId="2" applyFont="1" applyBorder="1">
      <alignment vertical="center"/>
    </xf>
    <xf numFmtId="38" fontId="10" fillId="0" borderId="84" xfId="2" applyFont="1" applyBorder="1">
      <alignment vertical="center"/>
    </xf>
    <xf numFmtId="38" fontId="12" fillId="0" borderId="79" xfId="2" applyFont="1" applyBorder="1">
      <alignment vertical="center"/>
    </xf>
    <xf numFmtId="38" fontId="12" fillId="0" borderId="85" xfId="2" applyFont="1" applyBorder="1" applyAlignment="1">
      <alignment horizontal="center" vertical="center" shrinkToFit="1"/>
    </xf>
    <xf numFmtId="38" fontId="10" fillId="0" borderId="15" xfId="2" applyFont="1" applyBorder="1">
      <alignment vertical="center"/>
    </xf>
    <xf numFmtId="38" fontId="10" fillId="0" borderId="14" xfId="2" applyFont="1" applyBorder="1">
      <alignment vertical="center"/>
    </xf>
    <xf numFmtId="38" fontId="10" fillId="0" borderId="16" xfId="2" applyFont="1" applyBorder="1">
      <alignment vertical="center"/>
    </xf>
    <xf numFmtId="38" fontId="10" fillId="0" borderId="85" xfId="2" applyFont="1" applyBorder="1">
      <alignment vertical="center"/>
    </xf>
    <xf numFmtId="38" fontId="10" fillId="0" borderId="20" xfId="2" applyFont="1" applyBorder="1">
      <alignment vertical="center"/>
    </xf>
    <xf numFmtId="38" fontId="10" fillId="0" borderId="17" xfId="2" applyFont="1" applyBorder="1">
      <alignment vertical="center"/>
    </xf>
    <xf numFmtId="38" fontId="12" fillId="0" borderId="85" xfId="2" applyFont="1" applyBorder="1">
      <alignment vertical="center"/>
    </xf>
    <xf numFmtId="38" fontId="12" fillId="0" borderId="75" xfId="2" applyFont="1" applyBorder="1" applyAlignment="1">
      <alignment horizontal="center" vertical="center" shrinkToFit="1"/>
    </xf>
    <xf numFmtId="38" fontId="10" fillId="0" borderId="32" xfId="2" applyFont="1" applyBorder="1">
      <alignment vertical="center"/>
    </xf>
    <xf numFmtId="38" fontId="10" fillId="0" borderId="31" xfId="2" applyFont="1" applyBorder="1">
      <alignment vertical="center"/>
    </xf>
    <xf numFmtId="38" fontId="10" fillId="0" borderId="75" xfId="2" applyFont="1" applyBorder="1">
      <alignment vertical="center"/>
    </xf>
    <xf numFmtId="38" fontId="10" fillId="0" borderId="37" xfId="2" applyFont="1" applyBorder="1">
      <alignment vertical="center"/>
    </xf>
    <xf numFmtId="38" fontId="10" fillId="0" borderId="34" xfId="2" applyFont="1" applyBorder="1">
      <alignment vertical="center"/>
    </xf>
    <xf numFmtId="38" fontId="12" fillId="0" borderId="75" xfId="2" applyFont="1" applyBorder="1">
      <alignment vertical="center"/>
    </xf>
    <xf numFmtId="38" fontId="10" fillId="0" borderId="68" xfId="2" applyFont="1" applyBorder="1">
      <alignment vertical="center"/>
    </xf>
    <xf numFmtId="38" fontId="10" fillId="0" borderId="79" xfId="2" applyFont="1" applyBorder="1">
      <alignment vertical="center"/>
    </xf>
    <xf numFmtId="38" fontId="10" fillId="0" borderId="71" xfId="2" applyFont="1" applyFill="1" applyBorder="1" applyAlignment="1">
      <alignment vertical="center" shrinkToFit="1"/>
    </xf>
    <xf numFmtId="38" fontId="10" fillId="0" borderId="72" xfId="2" applyFont="1" applyFill="1" applyBorder="1" applyAlignment="1">
      <alignment vertical="center" shrinkToFit="1"/>
    </xf>
    <xf numFmtId="38" fontId="10" fillId="0" borderId="68" xfId="2" applyFont="1" applyFill="1" applyBorder="1" applyAlignment="1">
      <alignment vertical="center" shrinkToFit="1"/>
    </xf>
    <xf numFmtId="38" fontId="10" fillId="0" borderId="73" xfId="2" applyFont="1" applyFill="1" applyBorder="1" applyAlignment="1">
      <alignment vertical="center" shrinkToFit="1"/>
    </xf>
    <xf numFmtId="38" fontId="10" fillId="0" borderId="74" xfId="2" applyFont="1" applyFill="1" applyBorder="1" applyAlignment="1">
      <alignment vertical="center" shrinkToFit="1"/>
    </xf>
    <xf numFmtId="38" fontId="12" fillId="0" borderId="68" xfId="2" applyFont="1" applyFill="1" applyBorder="1" applyAlignment="1">
      <alignment vertical="center" shrinkToFit="1"/>
    </xf>
    <xf numFmtId="38" fontId="10" fillId="0" borderId="80" xfId="2" applyFont="1" applyFill="1" applyBorder="1" applyAlignment="1">
      <alignment vertical="center" shrinkToFit="1"/>
    </xf>
    <xf numFmtId="38" fontId="10" fillId="0" borderId="81" xfId="2" applyFont="1" applyFill="1" applyBorder="1" applyAlignment="1">
      <alignment vertical="center" shrinkToFit="1"/>
    </xf>
    <xf numFmtId="38" fontId="10" fillId="0" borderId="79" xfId="2" applyFont="1" applyFill="1" applyBorder="1" applyAlignment="1">
      <alignment vertical="center" shrinkToFit="1"/>
    </xf>
    <xf numFmtId="38" fontId="10" fillId="0" borderId="83" xfId="2" applyFont="1" applyFill="1" applyBorder="1" applyAlignment="1">
      <alignment vertical="center" shrinkToFit="1"/>
    </xf>
    <xf numFmtId="38" fontId="10" fillId="0" borderId="84" xfId="2" applyFont="1" applyFill="1" applyBorder="1" applyAlignment="1">
      <alignment vertical="center" shrinkToFit="1"/>
    </xf>
    <xf numFmtId="38" fontId="12" fillId="0" borderId="79" xfId="2" applyFont="1" applyFill="1" applyBorder="1" applyAlignment="1">
      <alignment vertical="center" shrinkToFit="1"/>
    </xf>
    <xf numFmtId="38" fontId="12" fillId="0" borderId="86" xfId="2" applyFont="1" applyBorder="1" applyAlignment="1">
      <alignment horizontal="center" vertical="center" shrinkToFit="1"/>
    </xf>
    <xf numFmtId="38" fontId="10" fillId="0" borderId="87" xfId="2" applyFont="1" applyBorder="1">
      <alignment vertical="center"/>
    </xf>
    <xf numFmtId="38" fontId="10" fillId="0" borderId="88" xfId="2" applyFont="1" applyBorder="1">
      <alignment vertical="center"/>
    </xf>
    <xf numFmtId="38" fontId="10" fillId="0" borderId="89" xfId="2" applyFont="1" applyBorder="1">
      <alignment vertical="center"/>
    </xf>
    <xf numFmtId="38" fontId="12" fillId="0" borderId="86" xfId="2" applyFont="1" applyBorder="1">
      <alignment vertical="center"/>
    </xf>
    <xf numFmtId="38" fontId="12" fillId="0" borderId="73" xfId="2" applyFont="1" applyBorder="1" applyAlignment="1">
      <alignment horizontal="center" vertical="center" shrinkToFit="1"/>
    </xf>
    <xf numFmtId="38" fontId="10" fillId="0" borderId="67" xfId="2" applyFont="1" applyBorder="1">
      <alignment vertical="center"/>
    </xf>
    <xf numFmtId="38" fontId="10" fillId="0" borderId="70" xfId="2" applyFont="1" applyBorder="1">
      <alignment vertical="center"/>
    </xf>
    <xf numFmtId="38" fontId="12" fillId="0" borderId="90" xfId="2" applyFont="1" applyBorder="1" applyAlignment="1">
      <alignment horizontal="center" vertical="center" shrinkToFit="1"/>
    </xf>
    <xf numFmtId="38" fontId="10" fillId="0" borderId="91" xfId="2" applyFont="1" applyBorder="1">
      <alignment vertical="center"/>
    </xf>
    <xf numFmtId="38" fontId="10" fillId="0" borderId="92" xfId="2" applyFont="1" applyBorder="1">
      <alignment vertical="center"/>
    </xf>
    <xf numFmtId="38" fontId="10" fillId="0" borderId="86" xfId="2" applyFont="1" applyBorder="1">
      <alignment vertical="center"/>
    </xf>
    <xf numFmtId="38" fontId="10" fillId="0" borderId="78" xfId="2" applyFont="1" applyBorder="1">
      <alignment vertical="center"/>
    </xf>
    <xf numFmtId="38" fontId="10" fillId="0" borderId="90" xfId="2" applyFont="1" applyBorder="1">
      <alignment vertical="center"/>
    </xf>
    <xf numFmtId="38" fontId="12" fillId="0" borderId="74" xfId="2" applyFont="1" applyBorder="1">
      <alignment vertical="center"/>
    </xf>
    <xf numFmtId="38" fontId="10" fillId="0" borderId="93" xfId="2" applyFont="1" applyBorder="1">
      <alignment vertical="center"/>
    </xf>
    <xf numFmtId="38" fontId="10" fillId="0" borderId="94" xfId="2" applyFont="1" applyBorder="1">
      <alignment vertical="center"/>
    </xf>
    <xf numFmtId="38" fontId="12" fillId="0" borderId="89" xfId="2" applyFont="1" applyBorder="1">
      <alignment vertical="center"/>
    </xf>
    <xf numFmtId="38" fontId="10" fillId="0" borderId="0" xfId="2" applyFont="1" applyAlignment="1">
      <alignment vertical="center" shrinkToFit="1"/>
    </xf>
    <xf numFmtId="38" fontId="12" fillId="0" borderId="0" xfId="2" applyFont="1" applyAlignment="1">
      <alignment horizontal="center" vertical="center"/>
    </xf>
    <xf numFmtId="38" fontId="13" fillId="0" borderId="0" xfId="2" applyFont="1" applyAlignment="1">
      <alignment horizontal="center" vertical="center"/>
    </xf>
    <xf numFmtId="38" fontId="14" fillId="0" borderId="0" xfId="2" applyFont="1">
      <alignment vertical="center"/>
    </xf>
    <xf numFmtId="38" fontId="15" fillId="0" borderId="0" xfId="2" applyFont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 shrinkToFit="1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center" vertical="center" textRotation="255"/>
    </xf>
    <xf numFmtId="38" fontId="4" fillId="0" borderId="2" xfId="1" applyFont="1" applyBorder="1" applyAlignment="1">
      <alignment horizontal="center" vertical="center" shrinkToFit="1"/>
    </xf>
    <xf numFmtId="0" fontId="7" fillId="0" borderId="0" xfId="0" applyFont="1" applyAlignment="1">
      <alignment vertical="center" shrinkToFit="1"/>
    </xf>
    <xf numFmtId="38" fontId="12" fillId="0" borderId="76" xfId="2" applyFont="1" applyBorder="1" applyAlignment="1">
      <alignment horizontal="center" vertical="center" wrapText="1" shrinkToFit="1"/>
    </xf>
    <xf numFmtId="38" fontId="12" fillId="0" borderId="78" xfId="2" applyFont="1" applyBorder="1" applyAlignment="1">
      <alignment horizontal="center" vertical="center" shrinkToFit="1"/>
    </xf>
    <xf numFmtId="38" fontId="12" fillId="0" borderId="76" xfId="2" applyFont="1" applyBorder="1" applyAlignment="1">
      <alignment horizontal="center" vertical="center" shrinkToFit="1"/>
    </xf>
    <xf numFmtId="38" fontId="12" fillId="0" borderId="76" xfId="2" applyFont="1" applyBorder="1" applyAlignment="1">
      <alignment horizontal="center" vertical="center"/>
    </xf>
    <xf numFmtId="38" fontId="12" fillId="0" borderId="78" xfId="2" applyFont="1" applyBorder="1" applyAlignment="1">
      <alignment horizontal="center" vertical="center"/>
    </xf>
    <xf numFmtId="38" fontId="12" fillId="0" borderId="46" xfId="2" applyFont="1" applyBorder="1" applyAlignment="1">
      <alignment horizontal="center" vertical="center"/>
    </xf>
    <xf numFmtId="0" fontId="10" fillId="0" borderId="78" xfId="0" applyFont="1" applyBorder="1" applyAlignment="1">
      <alignment horizontal="center" vertical="center"/>
    </xf>
    <xf numFmtId="38" fontId="7" fillId="0" borderId="0" xfId="2" applyFont="1" applyAlignment="1">
      <alignment vertical="center"/>
    </xf>
    <xf numFmtId="38" fontId="12" fillId="0" borderId="69" xfId="2" applyFont="1" applyFill="1" applyBorder="1" applyAlignment="1">
      <alignment horizontal="center" vertical="center" shrinkToFit="1"/>
    </xf>
    <xf numFmtId="0" fontId="10" fillId="0" borderId="70" xfId="0" applyFont="1" applyBorder="1" applyAlignment="1">
      <alignment horizontal="center" vertical="center" shrinkToFit="1"/>
    </xf>
    <xf numFmtId="0" fontId="10" fillId="0" borderId="68" xfId="0" applyFont="1" applyBorder="1" applyAlignment="1">
      <alignment horizontal="center" vertical="center" shrinkToFit="1"/>
    </xf>
    <xf numFmtId="38" fontId="12" fillId="0" borderId="71" xfId="2" applyFont="1" applyFill="1" applyBorder="1" applyAlignment="1">
      <alignment horizontal="center" vertical="center" shrinkToFit="1"/>
    </xf>
    <xf numFmtId="38" fontId="12" fillId="0" borderId="72" xfId="2" applyFont="1" applyFill="1" applyBorder="1" applyAlignment="1">
      <alignment horizontal="center" vertical="center" shrinkToFit="1"/>
    </xf>
    <xf numFmtId="38" fontId="12" fillId="0" borderId="73" xfId="2" applyFont="1" applyFill="1" applyBorder="1" applyAlignment="1">
      <alignment horizontal="center" vertical="center" shrinkToFit="1"/>
    </xf>
    <xf numFmtId="38" fontId="12" fillId="0" borderId="68" xfId="2" applyFont="1" applyFill="1" applyBorder="1" applyAlignment="1">
      <alignment horizontal="center" vertical="center" shrinkToFit="1"/>
    </xf>
    <xf numFmtId="38" fontId="12" fillId="0" borderId="75" xfId="2" applyFont="1" applyFill="1" applyBorder="1" applyAlignment="1">
      <alignment horizontal="center" vertical="center" shrinkToFit="1"/>
    </xf>
    <xf numFmtId="38" fontId="10" fillId="0" borderId="71" xfId="2" applyFont="1" applyFill="1" applyBorder="1">
      <alignment vertical="center"/>
    </xf>
    <xf numFmtId="38" fontId="10" fillId="0" borderId="72" xfId="2" applyFont="1" applyFill="1" applyBorder="1">
      <alignment vertical="center"/>
    </xf>
    <xf numFmtId="38" fontId="10" fillId="0" borderId="68" xfId="2" applyFont="1" applyFill="1" applyBorder="1">
      <alignment vertical="center"/>
    </xf>
    <xf numFmtId="38" fontId="10" fillId="0" borderId="67" xfId="2" applyFont="1" applyFill="1" applyBorder="1">
      <alignment vertical="center"/>
    </xf>
    <xf numFmtId="38" fontId="10" fillId="0" borderId="73" xfId="2" applyFont="1" applyFill="1" applyBorder="1">
      <alignment vertical="center"/>
    </xf>
    <xf numFmtId="38" fontId="10" fillId="0" borderId="74" xfId="2" applyFont="1" applyFill="1" applyBorder="1">
      <alignment vertical="center"/>
    </xf>
    <xf numFmtId="38" fontId="10" fillId="0" borderId="70" xfId="2" applyFont="1" applyFill="1" applyBorder="1">
      <alignment vertical="center"/>
    </xf>
    <xf numFmtId="38" fontId="12" fillId="0" borderId="74" xfId="2" applyFont="1" applyFill="1" applyBorder="1">
      <alignment vertical="center"/>
    </xf>
    <xf numFmtId="38" fontId="10" fillId="0" borderId="91" xfId="2" applyFont="1" applyFill="1" applyBorder="1">
      <alignment vertical="center"/>
    </xf>
    <xf numFmtId="38" fontId="10" fillId="0" borderId="92" xfId="2" applyFont="1" applyFill="1" applyBorder="1">
      <alignment vertical="center"/>
    </xf>
    <xf numFmtId="38" fontId="10" fillId="0" borderId="81" xfId="2" applyFont="1" applyFill="1" applyBorder="1">
      <alignment vertical="center"/>
    </xf>
    <xf numFmtId="38" fontId="10" fillId="0" borderId="79" xfId="2" applyFont="1" applyFill="1" applyBorder="1">
      <alignment vertical="center"/>
    </xf>
    <xf numFmtId="38" fontId="10" fillId="0" borderId="93" xfId="2" applyFont="1" applyFill="1" applyBorder="1">
      <alignment vertical="center"/>
    </xf>
    <xf numFmtId="38" fontId="10" fillId="0" borderId="88" xfId="2" applyFont="1" applyFill="1" applyBorder="1">
      <alignment vertical="center"/>
    </xf>
    <xf numFmtId="38" fontId="10" fillId="0" borderId="94" xfId="2" applyFont="1" applyFill="1" applyBorder="1">
      <alignment vertical="center"/>
    </xf>
    <xf numFmtId="38" fontId="12" fillId="0" borderId="89" xfId="2" applyFont="1" applyFill="1" applyBorder="1">
      <alignment vertical="center"/>
    </xf>
    <xf numFmtId="38" fontId="10" fillId="0" borderId="95" xfId="2" applyFont="1" applyFill="1" applyBorder="1" applyAlignment="1">
      <alignment vertical="center"/>
    </xf>
    <xf numFmtId="38" fontId="4" fillId="0" borderId="10" xfId="1" applyFont="1" applyFill="1" applyBorder="1" applyAlignment="1">
      <alignment vertical="center" shrinkToFit="1"/>
    </xf>
    <xf numFmtId="38" fontId="4" fillId="0" borderId="11" xfId="1" applyFont="1" applyFill="1" applyBorder="1" applyAlignment="1">
      <alignment vertical="center" shrinkToFit="1"/>
    </xf>
    <xf numFmtId="0" fontId="4" fillId="0" borderId="2" xfId="0" applyFont="1" applyFill="1" applyBorder="1" applyAlignment="1">
      <alignment horizontal="center" vertical="center" shrinkToFit="1"/>
    </xf>
  </cellXfs>
  <cellStyles count="4">
    <cellStyle name="パーセント" xfId="3" builtinId="5"/>
    <cellStyle name="桁区切り" xfId="2" builtinId="6"/>
    <cellStyle name="桁区切り 2" xfId="1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5"/>
  <sheetViews>
    <sheetView tabSelected="1" view="pageBreakPreview" zoomScaleNormal="100" zoomScaleSheetLayoutView="100" workbookViewId="0">
      <selection sqref="A1:R1"/>
    </sheetView>
  </sheetViews>
  <sheetFormatPr defaultRowHeight="13.5" x14ac:dyDescent="0.15"/>
  <cols>
    <col min="1" max="1" width="19.75" bestFit="1" customWidth="1"/>
    <col min="2" max="13" width="8.5" customWidth="1"/>
    <col min="14" max="14" width="10.875" style="10" customWidth="1"/>
    <col min="15" max="17" width="8.5" style="10" customWidth="1"/>
    <col min="18" max="21" width="8.5" customWidth="1"/>
  </cols>
  <sheetData>
    <row r="1" spans="1:21" x14ac:dyDescent="0.15">
      <c r="A1" s="211" t="s">
        <v>276</v>
      </c>
      <c r="B1" s="211"/>
      <c r="C1" s="211"/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1"/>
      <c r="P1" s="211"/>
      <c r="Q1" s="211"/>
      <c r="R1" s="211"/>
    </row>
    <row r="3" spans="1:21" x14ac:dyDescent="0.15">
      <c r="A3" t="s">
        <v>0</v>
      </c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6</v>
      </c>
      <c r="H3" t="s">
        <v>7</v>
      </c>
      <c r="I3" t="s">
        <v>8</v>
      </c>
      <c r="J3" t="s">
        <v>9</v>
      </c>
      <c r="K3" t="s">
        <v>10</v>
      </c>
      <c r="L3" t="s">
        <v>11</v>
      </c>
      <c r="M3" t="s">
        <v>12</v>
      </c>
      <c r="N3" s="10" t="s">
        <v>13</v>
      </c>
      <c r="O3" s="10" t="s">
        <v>14</v>
      </c>
      <c r="P3" s="10" t="s">
        <v>15</v>
      </c>
      <c r="Q3" s="10" t="s">
        <v>273</v>
      </c>
      <c r="R3" t="s">
        <v>274</v>
      </c>
      <c r="S3" s="2" t="s">
        <v>16</v>
      </c>
      <c r="T3" s="2" t="s">
        <v>17</v>
      </c>
      <c r="U3" s="2" t="s">
        <v>18</v>
      </c>
    </row>
    <row r="4" spans="1:21" x14ac:dyDescent="0.15">
      <c r="A4" t="s">
        <v>19</v>
      </c>
      <c r="B4" s="1">
        <v>1076</v>
      </c>
      <c r="C4" s="1">
        <v>2662</v>
      </c>
      <c r="D4" s="1">
        <v>1943</v>
      </c>
      <c r="E4" s="1">
        <v>2813</v>
      </c>
      <c r="F4" s="1">
        <v>4021</v>
      </c>
      <c r="G4" s="1">
        <v>3986</v>
      </c>
      <c r="H4" s="1">
        <v>1778</v>
      </c>
      <c r="I4" s="1">
        <v>250</v>
      </c>
      <c r="J4" s="1">
        <v>4039</v>
      </c>
      <c r="K4" s="1">
        <v>160</v>
      </c>
      <c r="L4" s="1">
        <v>245</v>
      </c>
      <c r="M4" s="1">
        <v>245</v>
      </c>
      <c r="N4" s="1">
        <v>23218</v>
      </c>
      <c r="O4" s="3">
        <v>16501</v>
      </c>
      <c r="P4" s="3">
        <v>6717</v>
      </c>
      <c r="Q4" s="3">
        <v>14167</v>
      </c>
      <c r="R4" s="1">
        <v>5261</v>
      </c>
      <c r="S4" s="2">
        <v>1.165</v>
      </c>
      <c r="T4" s="2">
        <v>1.2767534689222582</v>
      </c>
      <c r="U4" s="2">
        <v>1.1950792670372659</v>
      </c>
    </row>
    <row r="5" spans="1:21" x14ac:dyDescent="0.15">
      <c r="A5" t="s">
        <v>20</v>
      </c>
      <c r="B5" s="1">
        <v>450</v>
      </c>
      <c r="C5" s="1">
        <v>2421</v>
      </c>
      <c r="D5" s="1">
        <v>1548</v>
      </c>
      <c r="E5" s="1">
        <v>1390</v>
      </c>
      <c r="F5" s="1">
        <v>1356</v>
      </c>
      <c r="G5" s="1">
        <v>1223</v>
      </c>
      <c r="H5" s="1">
        <v>789</v>
      </c>
      <c r="I5" s="1">
        <v>60</v>
      </c>
      <c r="J5" s="1">
        <v>0</v>
      </c>
      <c r="K5" s="1">
        <v>0</v>
      </c>
      <c r="L5" s="1">
        <v>0</v>
      </c>
      <c r="M5" s="1">
        <v>0</v>
      </c>
      <c r="N5" s="1">
        <v>9237</v>
      </c>
      <c r="O5" s="3">
        <v>8388</v>
      </c>
      <c r="P5" s="3">
        <v>849</v>
      </c>
      <c r="Q5" s="3">
        <v>7924</v>
      </c>
      <c r="R5" s="1">
        <v>1128</v>
      </c>
      <c r="S5" s="2">
        <v>1.0589999999999999</v>
      </c>
      <c r="T5" s="2">
        <v>0.75265957446808507</v>
      </c>
      <c r="U5" s="2">
        <v>1.0204374723817942</v>
      </c>
    </row>
    <row r="6" spans="1:21" x14ac:dyDescent="0.15">
      <c r="A6" t="s">
        <v>21</v>
      </c>
      <c r="B6" s="1">
        <v>38</v>
      </c>
      <c r="C6" s="1">
        <v>161</v>
      </c>
      <c r="D6" s="1">
        <v>192</v>
      </c>
      <c r="E6" s="1">
        <v>376</v>
      </c>
      <c r="F6" s="1">
        <v>393</v>
      </c>
      <c r="G6" s="1">
        <v>182</v>
      </c>
      <c r="H6" s="1">
        <v>111</v>
      </c>
      <c r="I6" s="1">
        <v>0</v>
      </c>
      <c r="J6" s="1">
        <v>0</v>
      </c>
      <c r="K6" s="1">
        <v>0</v>
      </c>
      <c r="L6" s="1">
        <v>0</v>
      </c>
      <c r="M6" s="1">
        <v>0</v>
      </c>
      <c r="N6" s="1">
        <v>1453</v>
      </c>
      <c r="O6" s="3">
        <v>1342</v>
      </c>
      <c r="P6" s="3">
        <v>111</v>
      </c>
      <c r="Q6" s="3">
        <v>1323</v>
      </c>
      <c r="R6" s="1">
        <v>146</v>
      </c>
      <c r="S6" s="2">
        <v>1.014</v>
      </c>
      <c r="T6" s="2">
        <v>0.76027397260273977</v>
      </c>
      <c r="U6" s="2">
        <v>0.98910823689584748</v>
      </c>
    </row>
    <row r="7" spans="1:21" x14ac:dyDescent="0.15">
      <c r="A7" t="s">
        <v>22</v>
      </c>
      <c r="B7" s="1">
        <v>5917</v>
      </c>
      <c r="C7" s="1">
        <v>14421</v>
      </c>
      <c r="D7" s="1">
        <v>10867</v>
      </c>
      <c r="E7" s="1">
        <v>17101</v>
      </c>
      <c r="F7" s="1">
        <v>17174</v>
      </c>
      <c r="G7" s="1">
        <v>7898</v>
      </c>
      <c r="H7" s="1">
        <v>7905</v>
      </c>
      <c r="I7" s="1">
        <v>4694</v>
      </c>
      <c r="J7" s="1">
        <v>4329</v>
      </c>
      <c r="K7" s="1">
        <v>3931</v>
      </c>
      <c r="L7" s="1">
        <v>3871</v>
      </c>
      <c r="M7" s="1">
        <v>4748</v>
      </c>
      <c r="N7" s="1">
        <v>102856</v>
      </c>
      <c r="O7" s="3">
        <v>73378</v>
      </c>
      <c r="P7" s="3">
        <v>29478</v>
      </c>
      <c r="Q7" s="3">
        <v>78543</v>
      </c>
      <c r="R7" s="1">
        <v>33559</v>
      </c>
      <c r="S7" s="2">
        <v>0.93400000000000005</v>
      </c>
      <c r="T7" s="2">
        <v>0.87839327751124885</v>
      </c>
      <c r="U7" s="2">
        <v>0.91752154288059085</v>
      </c>
    </row>
    <row r="8" spans="1:21" x14ac:dyDescent="0.15">
      <c r="A8" t="s">
        <v>23</v>
      </c>
      <c r="B8" s="1">
        <v>1478</v>
      </c>
      <c r="C8" s="1">
        <v>10183</v>
      </c>
      <c r="D8" s="1">
        <v>31558</v>
      </c>
      <c r="E8" s="1">
        <v>63247</v>
      </c>
      <c r="F8" s="1">
        <v>45442</v>
      </c>
      <c r="G8" s="1">
        <v>25094</v>
      </c>
      <c r="H8" s="1">
        <v>6142.7</v>
      </c>
      <c r="I8" s="1">
        <v>2680.125</v>
      </c>
      <c r="J8" s="1">
        <v>2865.4500000000003</v>
      </c>
      <c r="K8" s="1">
        <v>2274.8250000000003</v>
      </c>
      <c r="L8" s="1">
        <v>2404.5</v>
      </c>
      <c r="M8" s="1">
        <v>2664.9</v>
      </c>
      <c r="N8" s="1">
        <v>196033.75000000003</v>
      </c>
      <c r="O8" s="3">
        <v>177002</v>
      </c>
      <c r="P8" s="3">
        <v>19032.500000000004</v>
      </c>
      <c r="Q8" s="3">
        <v>129356</v>
      </c>
      <c r="R8" s="1">
        <v>12763</v>
      </c>
      <c r="S8" s="2">
        <v>1.3680000000000001</v>
      </c>
      <c r="T8" s="2">
        <v>1.4912246337068089</v>
      </c>
      <c r="U8" s="2">
        <v>1.3793599429305994</v>
      </c>
    </row>
    <row r="9" spans="1:21" x14ac:dyDescent="0.15">
      <c r="A9" t="s">
        <v>24</v>
      </c>
      <c r="B9" s="1">
        <v>5784</v>
      </c>
      <c r="C9" s="1">
        <v>7461</v>
      </c>
      <c r="D9" s="1">
        <v>20629</v>
      </c>
      <c r="E9" s="1">
        <v>34407</v>
      </c>
      <c r="F9" s="1">
        <v>24399</v>
      </c>
      <c r="G9" s="1">
        <v>22318</v>
      </c>
      <c r="H9" s="1">
        <v>6401</v>
      </c>
      <c r="I9" s="1">
        <v>5550</v>
      </c>
      <c r="J9" s="1">
        <v>6371</v>
      </c>
      <c r="K9" s="1">
        <v>7601</v>
      </c>
      <c r="L9" s="1">
        <v>6741</v>
      </c>
      <c r="M9" s="1">
        <v>6848</v>
      </c>
      <c r="N9" s="1">
        <v>154510</v>
      </c>
      <c r="O9" s="3">
        <v>114998</v>
      </c>
      <c r="P9" s="3">
        <v>39512</v>
      </c>
      <c r="Q9" s="3">
        <v>154964</v>
      </c>
      <c r="R9" s="1">
        <v>42984</v>
      </c>
      <c r="S9" s="2">
        <v>0.74199999999999999</v>
      </c>
      <c r="T9" s="2">
        <v>0.91922575842173837</v>
      </c>
      <c r="U9" s="2">
        <v>0.7805585305231677</v>
      </c>
    </row>
    <row r="10" spans="1:21" x14ac:dyDescent="0.15">
      <c r="A10" t="s">
        <v>25</v>
      </c>
      <c r="B10" s="1">
        <v>12714</v>
      </c>
      <c r="C10" s="1">
        <v>33455</v>
      </c>
      <c r="D10" s="1">
        <v>25322</v>
      </c>
      <c r="E10" s="1">
        <v>55487</v>
      </c>
      <c r="F10" s="1">
        <v>44824</v>
      </c>
      <c r="G10" s="1">
        <v>26518</v>
      </c>
      <c r="H10" s="1">
        <v>14406</v>
      </c>
      <c r="I10" s="1">
        <v>7612</v>
      </c>
      <c r="J10" s="1">
        <v>3051</v>
      </c>
      <c r="K10" s="1">
        <v>2927</v>
      </c>
      <c r="L10" s="1">
        <v>2934</v>
      </c>
      <c r="M10" s="1">
        <v>8196</v>
      </c>
      <c r="N10" s="1">
        <v>237446</v>
      </c>
      <c r="O10" s="3">
        <v>198320</v>
      </c>
      <c r="P10" s="3">
        <v>39126</v>
      </c>
      <c r="Q10" s="3">
        <v>203489</v>
      </c>
      <c r="R10" s="1">
        <v>39252</v>
      </c>
      <c r="S10" s="2">
        <v>0.97499999999999998</v>
      </c>
      <c r="T10" s="2">
        <v>0.9967899724854784</v>
      </c>
      <c r="U10" s="2">
        <v>0.97818662689862856</v>
      </c>
    </row>
    <row r="11" spans="1:21" x14ac:dyDescent="0.15">
      <c r="A11" t="s">
        <v>26</v>
      </c>
      <c r="B11" s="1">
        <v>12099</v>
      </c>
      <c r="C11" s="1">
        <v>17837</v>
      </c>
      <c r="D11" s="1">
        <v>15341</v>
      </c>
      <c r="E11" s="1">
        <v>26554</v>
      </c>
      <c r="F11" s="1">
        <v>20586</v>
      </c>
      <c r="G11" s="1">
        <v>10906</v>
      </c>
      <c r="H11" s="1">
        <v>13666</v>
      </c>
      <c r="I11" s="1">
        <v>4455</v>
      </c>
      <c r="J11" s="1">
        <v>39089</v>
      </c>
      <c r="K11" s="1">
        <v>68373</v>
      </c>
      <c r="L11" s="1">
        <v>55419</v>
      </c>
      <c r="M11" s="1">
        <v>39231</v>
      </c>
      <c r="N11" s="1">
        <v>323556</v>
      </c>
      <c r="O11" s="3">
        <v>103323</v>
      </c>
      <c r="P11" s="3">
        <v>220233</v>
      </c>
      <c r="Q11" s="3">
        <v>133240</v>
      </c>
      <c r="R11" s="1">
        <v>237364</v>
      </c>
      <c r="S11" s="2">
        <v>0.77500000000000002</v>
      </c>
      <c r="T11" s="2">
        <v>0.92782814580138517</v>
      </c>
      <c r="U11" s="2">
        <v>0.87305047975736905</v>
      </c>
    </row>
    <row r="12" spans="1:21" x14ac:dyDescent="0.15">
      <c r="A12" t="s">
        <v>27</v>
      </c>
      <c r="B12" s="1">
        <v>4</v>
      </c>
      <c r="C12" s="1">
        <v>96</v>
      </c>
      <c r="D12" s="1">
        <v>879</v>
      </c>
      <c r="E12" s="1">
        <v>1067</v>
      </c>
      <c r="F12" s="1">
        <v>1252</v>
      </c>
      <c r="G12" s="1">
        <v>1036</v>
      </c>
      <c r="H12" s="1">
        <v>160</v>
      </c>
      <c r="I12" s="1">
        <v>4</v>
      </c>
      <c r="J12" s="1">
        <v>0</v>
      </c>
      <c r="K12" s="1">
        <v>0</v>
      </c>
      <c r="L12" s="1">
        <v>0</v>
      </c>
      <c r="M12" s="1">
        <v>0</v>
      </c>
      <c r="N12" s="1">
        <v>4498</v>
      </c>
      <c r="O12" s="3">
        <v>4334</v>
      </c>
      <c r="P12" s="3">
        <v>164</v>
      </c>
      <c r="Q12" s="3">
        <v>4371</v>
      </c>
      <c r="R12" s="1">
        <v>142</v>
      </c>
      <c r="S12" s="2">
        <v>0.99199999999999999</v>
      </c>
      <c r="T12" s="2">
        <v>1.1549295774647887</v>
      </c>
      <c r="U12" s="2">
        <v>0.99667626855750058</v>
      </c>
    </row>
    <row r="13" spans="1:21" x14ac:dyDescent="0.15">
      <c r="A13" t="s">
        <v>28</v>
      </c>
      <c r="B13" s="1">
        <v>4346</v>
      </c>
      <c r="C13" s="1">
        <v>8391</v>
      </c>
      <c r="D13" s="1">
        <v>12307</v>
      </c>
      <c r="E13" s="1">
        <v>27046</v>
      </c>
      <c r="F13" s="1">
        <v>31318</v>
      </c>
      <c r="G13" s="1">
        <v>13298</v>
      </c>
      <c r="H13" s="1">
        <v>7940</v>
      </c>
      <c r="I13" s="1">
        <v>3786</v>
      </c>
      <c r="J13" s="1">
        <v>3908</v>
      </c>
      <c r="K13" s="1">
        <v>2798</v>
      </c>
      <c r="L13" s="1">
        <v>3277</v>
      </c>
      <c r="M13" s="1">
        <v>3717</v>
      </c>
      <c r="N13" s="1">
        <v>122132</v>
      </c>
      <c r="O13" s="3">
        <v>96706</v>
      </c>
      <c r="P13" s="3">
        <v>25426</v>
      </c>
      <c r="Q13" s="3">
        <v>90973</v>
      </c>
      <c r="R13" s="1">
        <v>20859</v>
      </c>
      <c r="S13" s="2">
        <v>1.0629999999999999</v>
      </c>
      <c r="T13" s="2">
        <v>1.2189462582098853</v>
      </c>
      <c r="U13" s="2">
        <v>1.0921024393733458</v>
      </c>
    </row>
    <row r="14" spans="1:21" x14ac:dyDescent="0.15">
      <c r="A14" t="s">
        <v>29</v>
      </c>
      <c r="B14" s="1">
        <v>42708</v>
      </c>
      <c r="C14" s="1">
        <v>63228</v>
      </c>
      <c r="D14" s="1">
        <v>67240</v>
      </c>
      <c r="E14" s="1">
        <v>108313</v>
      </c>
      <c r="F14" s="1">
        <v>96420</v>
      </c>
      <c r="G14" s="1">
        <v>50592</v>
      </c>
      <c r="H14" s="1">
        <v>51970</v>
      </c>
      <c r="I14" s="1">
        <v>31745</v>
      </c>
      <c r="J14" s="1">
        <v>29299</v>
      </c>
      <c r="K14" s="1">
        <v>30305</v>
      </c>
      <c r="L14" s="1">
        <v>28200</v>
      </c>
      <c r="M14" s="1">
        <v>36934</v>
      </c>
      <c r="N14" s="1">
        <v>636954</v>
      </c>
      <c r="O14" s="3">
        <v>428501</v>
      </c>
      <c r="P14" s="3">
        <v>208453</v>
      </c>
      <c r="Q14" s="3">
        <v>409485</v>
      </c>
      <c r="R14" s="1">
        <v>182644</v>
      </c>
      <c r="S14" s="2">
        <v>1.046</v>
      </c>
      <c r="T14" s="2">
        <v>1.1413076805151003</v>
      </c>
      <c r="U14" s="2">
        <v>1.0757014096590438</v>
      </c>
    </row>
    <row r="15" spans="1:21" x14ac:dyDescent="0.15">
      <c r="A15" t="s">
        <v>30</v>
      </c>
      <c r="B15" s="1">
        <v>0</v>
      </c>
      <c r="C15" s="1">
        <v>3000</v>
      </c>
      <c r="D15" s="1">
        <v>500</v>
      </c>
      <c r="E15" s="1">
        <v>90000</v>
      </c>
      <c r="F15" s="1">
        <v>0</v>
      </c>
      <c r="G15" s="1">
        <v>7600</v>
      </c>
      <c r="H15" s="1">
        <v>900</v>
      </c>
      <c r="I15" s="1"/>
      <c r="J15" s="1">
        <v>0</v>
      </c>
      <c r="K15" s="1">
        <v>5200</v>
      </c>
      <c r="L15" s="1">
        <v>0</v>
      </c>
      <c r="M15" s="1">
        <v>0</v>
      </c>
      <c r="N15" s="1">
        <v>107200</v>
      </c>
      <c r="O15" s="3">
        <v>101100</v>
      </c>
      <c r="P15" s="3">
        <v>6100</v>
      </c>
      <c r="Q15" s="3">
        <v>85650</v>
      </c>
      <c r="R15" s="1">
        <v>4830</v>
      </c>
      <c r="S15" s="2">
        <v>1.18</v>
      </c>
      <c r="T15" s="2">
        <v>1.2629399585921326</v>
      </c>
      <c r="U15" s="2">
        <v>1.1847922192749778</v>
      </c>
    </row>
    <row r="16" spans="1:21" x14ac:dyDescent="0.15">
      <c r="A16" t="s">
        <v>31</v>
      </c>
      <c r="B16" s="1">
        <v>86614</v>
      </c>
      <c r="C16" s="1">
        <v>163316</v>
      </c>
      <c r="D16" s="1">
        <v>188326</v>
      </c>
      <c r="E16" s="1">
        <v>427801</v>
      </c>
      <c r="F16" s="1">
        <v>287185</v>
      </c>
      <c r="G16" s="1">
        <v>170651</v>
      </c>
      <c r="H16" s="1">
        <v>112168.7</v>
      </c>
      <c r="I16" s="1">
        <v>60836.125</v>
      </c>
      <c r="J16" s="1">
        <v>92951.45</v>
      </c>
      <c r="K16" s="1">
        <v>123569.825</v>
      </c>
      <c r="L16" s="1">
        <v>103091.5</v>
      </c>
      <c r="M16" s="1">
        <v>102583.9</v>
      </c>
      <c r="N16" s="10">
        <v>1919094</v>
      </c>
      <c r="O16" s="3">
        <v>1323893</v>
      </c>
      <c r="P16" s="3">
        <v>595202</v>
      </c>
      <c r="Q16" s="3">
        <v>1313485</v>
      </c>
      <c r="R16" s="1">
        <v>580932</v>
      </c>
      <c r="S16" s="2">
        <v>1.008</v>
      </c>
      <c r="T16" s="2">
        <v>1.0245639765067167</v>
      </c>
      <c r="U16" s="2">
        <v>1.0130259794960792</v>
      </c>
    </row>
    <row r="17" spans="1:21" x14ac:dyDescent="0.15">
      <c r="A17" t="s">
        <v>275</v>
      </c>
      <c r="B17" s="1">
        <v>77601</v>
      </c>
      <c r="C17" s="1">
        <v>172816</v>
      </c>
      <c r="D17" s="1">
        <v>182532</v>
      </c>
      <c r="E17" s="1">
        <v>412240</v>
      </c>
      <c r="F17" s="1">
        <v>283544</v>
      </c>
      <c r="G17" s="1">
        <v>184753</v>
      </c>
      <c r="H17" s="1">
        <v>124317</v>
      </c>
      <c r="I17" s="1">
        <v>55717</v>
      </c>
      <c r="J17" s="1">
        <v>83588</v>
      </c>
      <c r="K17" s="1">
        <v>119971</v>
      </c>
      <c r="L17" s="1">
        <v>98744</v>
      </c>
      <c r="M17" s="1">
        <v>98595</v>
      </c>
      <c r="N17" s="10">
        <v>1894418</v>
      </c>
      <c r="O17" s="3">
        <v>1313486</v>
      </c>
      <c r="P17" s="3">
        <v>580932</v>
      </c>
      <c r="Q17" s="212"/>
      <c r="R17" s="212"/>
      <c r="S17" s="212"/>
      <c r="T17" s="212"/>
      <c r="U17" s="212"/>
    </row>
    <row r="18" spans="1:21" x14ac:dyDescent="0.15">
      <c r="A18" s="2" t="s">
        <v>32</v>
      </c>
      <c r="B18" s="2">
        <v>1.1120000000000001</v>
      </c>
      <c r="C18" s="2">
        <v>0.93600000000000005</v>
      </c>
      <c r="D18" s="2">
        <v>1.0309999999999999</v>
      </c>
      <c r="E18" s="2">
        <v>1.06</v>
      </c>
      <c r="F18" s="2">
        <v>1.008</v>
      </c>
      <c r="G18" s="2">
        <v>0.90100000000000002</v>
      </c>
      <c r="H18" s="2">
        <v>0.90227965604060589</v>
      </c>
      <c r="I18" s="2">
        <v>1.0918772546978481</v>
      </c>
      <c r="J18" s="2">
        <v>1.1120190697229266</v>
      </c>
      <c r="K18" s="2">
        <v>1.0299974577189488</v>
      </c>
      <c r="L18" s="2">
        <v>1.0440279915741717</v>
      </c>
      <c r="M18" s="2">
        <v>1.0404574268472031</v>
      </c>
      <c r="N18" s="2">
        <v>1.0130256363695869</v>
      </c>
      <c r="O18" s="11">
        <v>1.008</v>
      </c>
      <c r="P18" s="11">
        <v>1.0245639765067167</v>
      </c>
      <c r="Q18" s="212"/>
      <c r="R18" s="212"/>
      <c r="S18" s="212"/>
      <c r="T18" s="212"/>
      <c r="U18" s="212"/>
    </row>
    <row r="19" spans="1:21" x14ac:dyDescent="0.15">
      <c r="A19" s="1" t="s">
        <v>33</v>
      </c>
      <c r="B19" s="1">
        <v>14553</v>
      </c>
      <c r="C19" s="1">
        <v>36315</v>
      </c>
      <c r="D19" s="1">
        <v>55758</v>
      </c>
      <c r="E19" s="1">
        <v>78952</v>
      </c>
      <c r="F19" s="1">
        <v>76521</v>
      </c>
      <c r="G19" s="1">
        <v>33476</v>
      </c>
      <c r="H19" s="1">
        <v>39626</v>
      </c>
      <c r="I19" s="1">
        <v>16915</v>
      </c>
      <c r="J19" s="1">
        <v>32783</v>
      </c>
      <c r="K19" s="1">
        <v>39421</v>
      </c>
      <c r="L19" s="1">
        <v>36897</v>
      </c>
      <c r="M19" s="1">
        <v>28543</v>
      </c>
      <c r="N19" s="1">
        <v>489756.9</v>
      </c>
      <c r="O19" s="3">
        <v>295575</v>
      </c>
      <c r="P19" s="3">
        <v>194185</v>
      </c>
      <c r="Q19" s="3">
        <v>357099</v>
      </c>
      <c r="R19" s="1">
        <v>192216</v>
      </c>
      <c r="S19" s="2">
        <v>0.82799999999999996</v>
      </c>
      <c r="T19" s="2">
        <v>1.0102436841886211</v>
      </c>
      <c r="U19" s="2">
        <v>0.89157751017175946</v>
      </c>
    </row>
    <row r="20" spans="1:21" x14ac:dyDescent="0.15">
      <c r="A20" s="1" t="s">
        <v>34</v>
      </c>
      <c r="B20" s="1">
        <v>6473</v>
      </c>
      <c r="C20" s="1">
        <v>12083</v>
      </c>
      <c r="D20" s="1">
        <v>8200</v>
      </c>
      <c r="E20" s="1">
        <v>6981</v>
      </c>
      <c r="F20" s="1">
        <v>7808</v>
      </c>
      <c r="G20" s="1">
        <v>7323</v>
      </c>
      <c r="H20" s="1">
        <v>11230</v>
      </c>
      <c r="I20" s="1">
        <v>9092</v>
      </c>
      <c r="J20" s="1">
        <v>5932</v>
      </c>
      <c r="K20" s="1">
        <v>8732</v>
      </c>
      <c r="L20" s="1">
        <v>8336</v>
      </c>
      <c r="M20" s="1">
        <v>9673</v>
      </c>
      <c r="N20" s="1">
        <v>101863.5</v>
      </c>
      <c r="O20" s="3">
        <v>48869</v>
      </c>
      <c r="P20" s="3">
        <v>52995</v>
      </c>
      <c r="Q20" s="3">
        <v>89230</v>
      </c>
      <c r="R20" s="1">
        <v>50877</v>
      </c>
      <c r="S20" s="2">
        <v>0.54800000000000004</v>
      </c>
      <c r="T20" s="2">
        <v>1.0416298130786013</v>
      </c>
      <c r="U20" s="2">
        <v>0.72704076170355514</v>
      </c>
    </row>
    <row r="21" spans="1:21" x14ac:dyDescent="0.15">
      <c r="A21" s="1" t="s">
        <v>35</v>
      </c>
      <c r="B21" s="1">
        <v>8079</v>
      </c>
      <c r="C21" s="1">
        <v>24231</v>
      </c>
      <c r="D21" s="1">
        <v>47557</v>
      </c>
      <c r="E21" s="1">
        <v>71971</v>
      </c>
      <c r="F21" s="1">
        <v>68712</v>
      </c>
      <c r="G21" s="1">
        <v>26153</v>
      </c>
      <c r="H21" s="1">
        <v>28396</v>
      </c>
      <c r="I21" s="1">
        <v>7823</v>
      </c>
      <c r="J21" s="1">
        <v>26851</v>
      </c>
      <c r="K21" s="1">
        <v>30689</v>
      </c>
      <c r="L21" s="1">
        <v>28561</v>
      </c>
      <c r="M21" s="1">
        <v>18870</v>
      </c>
      <c r="N21" s="1">
        <v>387893.4</v>
      </c>
      <c r="O21" s="3">
        <v>246703</v>
      </c>
      <c r="P21" s="3">
        <v>141190</v>
      </c>
      <c r="Q21" s="3">
        <v>267869</v>
      </c>
      <c r="R21" s="1">
        <v>141339</v>
      </c>
      <c r="S21" s="2">
        <v>0.92100000000000004</v>
      </c>
      <c r="T21" s="2">
        <v>0.99894579698455488</v>
      </c>
      <c r="U21" s="2">
        <v>0.94791255302926636</v>
      </c>
    </row>
    <row r="22" spans="1:21" x14ac:dyDescent="0.15">
      <c r="A22" s="1" t="s">
        <v>36</v>
      </c>
      <c r="B22" s="1">
        <v>18286</v>
      </c>
      <c r="C22" s="1">
        <v>42799</v>
      </c>
      <c r="D22" s="1">
        <v>66357</v>
      </c>
      <c r="E22" s="1">
        <v>89378</v>
      </c>
      <c r="F22" s="1">
        <v>88902</v>
      </c>
      <c r="G22" s="1">
        <v>38806</v>
      </c>
      <c r="H22" s="1">
        <v>42522</v>
      </c>
      <c r="I22" s="1">
        <v>19037</v>
      </c>
      <c r="J22" s="1">
        <v>63533</v>
      </c>
      <c r="K22" s="1">
        <v>85472</v>
      </c>
      <c r="L22" s="1">
        <v>65509</v>
      </c>
      <c r="M22" s="1">
        <v>47440</v>
      </c>
      <c r="N22" s="1">
        <v>673047.8</v>
      </c>
      <c r="O22" s="3">
        <v>344528</v>
      </c>
      <c r="P22" s="3">
        <v>323513</v>
      </c>
      <c r="Q22" s="3">
        <v>379303</v>
      </c>
      <c r="R22" s="1">
        <v>308413</v>
      </c>
      <c r="S22" s="2">
        <v>0.90800000000000003</v>
      </c>
      <c r="T22" s="2">
        <v>1.048960322684193</v>
      </c>
      <c r="U22" s="2">
        <v>0.97867113750443502</v>
      </c>
    </row>
    <row r="23" spans="1:21" x14ac:dyDescent="0.15">
      <c r="A23" s="1" t="s">
        <v>37</v>
      </c>
      <c r="B23" s="1">
        <v>72061</v>
      </c>
      <c r="C23" s="1">
        <v>127001</v>
      </c>
      <c r="D23" s="1">
        <v>132567</v>
      </c>
      <c r="E23" s="1">
        <v>348849</v>
      </c>
      <c r="F23" s="1">
        <v>210664</v>
      </c>
      <c r="G23" s="1">
        <v>137174</v>
      </c>
      <c r="H23" s="1">
        <v>72542.7</v>
      </c>
      <c r="I23" s="1">
        <v>43921.125</v>
      </c>
      <c r="J23" s="1">
        <v>60168.45</v>
      </c>
      <c r="K23" s="1">
        <v>84148.824999999997</v>
      </c>
      <c r="L23" s="1">
        <v>66194.5</v>
      </c>
      <c r="M23" s="1">
        <v>74040.899999999994</v>
      </c>
      <c r="N23" s="1">
        <v>1429336.8499999999</v>
      </c>
      <c r="O23" s="3">
        <v>1028317</v>
      </c>
      <c r="P23" s="3">
        <v>401016.5</v>
      </c>
      <c r="Q23" s="3">
        <v>956386</v>
      </c>
      <c r="R23" s="1">
        <v>388716</v>
      </c>
      <c r="S23" s="2">
        <v>1.075</v>
      </c>
      <c r="T23" s="2">
        <v>1.0316439251278569</v>
      </c>
      <c r="U23" s="2">
        <v>1.06262339212937</v>
      </c>
    </row>
    <row r="24" spans="1:21" x14ac:dyDescent="0.15">
      <c r="A24" s="1" t="s">
        <v>38</v>
      </c>
      <c r="B24" s="1">
        <v>57169</v>
      </c>
      <c r="C24" s="1">
        <v>84922</v>
      </c>
      <c r="D24" s="1">
        <v>124294</v>
      </c>
      <c r="E24" s="1">
        <v>265237</v>
      </c>
      <c r="F24" s="1">
        <v>181491</v>
      </c>
      <c r="G24" s="1">
        <v>112630</v>
      </c>
      <c r="H24" s="1">
        <v>85490.108942507504</v>
      </c>
      <c r="I24" s="1">
        <v>46733.252810038524</v>
      </c>
      <c r="J24" s="1">
        <v>72731.004082990476</v>
      </c>
      <c r="K24" s="1">
        <v>98699.085978078758</v>
      </c>
      <c r="L24" s="1">
        <v>82789.179117481122</v>
      </c>
      <c r="M24" s="1">
        <v>85043.271883210618</v>
      </c>
      <c r="N24" s="1">
        <v>1297229.7433048992</v>
      </c>
      <c r="O24" s="3">
        <v>825744</v>
      </c>
      <c r="P24" s="3">
        <v>471485.90281430702</v>
      </c>
      <c r="Q24" s="3">
        <v>818269</v>
      </c>
      <c r="R24" s="1">
        <v>459813</v>
      </c>
      <c r="S24" s="2">
        <v>1.0089999999999999</v>
      </c>
      <c r="T24" s="2">
        <v>1.0253861957237116</v>
      </c>
      <c r="U24" s="2">
        <v>1.0149816234833908</v>
      </c>
    </row>
    <row r="25" spans="1:21" x14ac:dyDescent="0.15">
      <c r="A25" s="1" t="s">
        <v>39</v>
      </c>
      <c r="B25" s="1">
        <v>29444</v>
      </c>
      <c r="C25" s="1">
        <v>78394</v>
      </c>
      <c r="D25" s="1">
        <v>64032</v>
      </c>
      <c r="E25" s="1">
        <v>162563</v>
      </c>
      <c r="F25" s="1">
        <v>105694</v>
      </c>
      <c r="G25" s="1">
        <v>58021</v>
      </c>
      <c r="H25" s="1">
        <v>26678.591057492493</v>
      </c>
      <c r="I25" s="1">
        <v>14102.872189961476</v>
      </c>
      <c r="J25" s="1">
        <v>20220.445917009522</v>
      </c>
      <c r="K25" s="1">
        <v>24870.739021921239</v>
      </c>
      <c r="L25" s="1">
        <v>20302.320882518878</v>
      </c>
      <c r="M25" s="1">
        <v>17540.628116789376</v>
      </c>
      <c r="N25" s="1">
        <v>621864.0066951008</v>
      </c>
      <c r="O25" s="3">
        <v>498148</v>
      </c>
      <c r="P25" s="3">
        <v>123715.59718569298</v>
      </c>
      <c r="Q25" s="3">
        <v>495216</v>
      </c>
      <c r="R25" s="1">
        <v>121119</v>
      </c>
      <c r="S25" s="2">
        <v>1.006</v>
      </c>
      <c r="T25" s="2">
        <v>1.021438396830332</v>
      </c>
      <c r="U25" s="2">
        <v>1.0089707816286611</v>
      </c>
    </row>
  </sheetData>
  <mergeCells count="2">
    <mergeCell ref="A1:R1"/>
    <mergeCell ref="Q17:U18"/>
  </mergeCells>
  <phoneticPr fontId="2"/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A35"/>
  <sheetViews>
    <sheetView view="pageBreakPreview" zoomScale="85" zoomScaleNormal="70" zoomScaleSheetLayoutView="85" workbookViewId="0"/>
  </sheetViews>
  <sheetFormatPr defaultRowHeight="13.5" x14ac:dyDescent="0.15"/>
  <cols>
    <col min="1" max="1" width="5" style="1" bestFit="1" customWidth="1"/>
    <col min="2" max="2" width="13.375" style="1" bestFit="1" customWidth="1"/>
    <col min="3" max="23" width="8.5" style="1" customWidth="1"/>
    <col min="24" max="24" width="8.5" style="2" customWidth="1"/>
    <col min="25" max="25" width="9" style="2"/>
    <col min="26" max="16384" width="9" style="1"/>
  </cols>
  <sheetData>
    <row r="2" spans="1:26" x14ac:dyDescent="0.15">
      <c r="A2" s="1" t="s">
        <v>277</v>
      </c>
      <c r="C2" s="213" t="s">
        <v>46</v>
      </c>
      <c r="D2" s="213"/>
      <c r="E2" s="213"/>
      <c r="F2" s="213"/>
      <c r="G2" s="213"/>
      <c r="H2" s="213"/>
      <c r="I2" s="213"/>
      <c r="J2" s="213"/>
      <c r="K2" s="213"/>
      <c r="L2" s="213"/>
      <c r="M2" s="213"/>
      <c r="N2" s="5" t="s">
        <v>47</v>
      </c>
      <c r="O2" s="213" t="s">
        <v>48</v>
      </c>
      <c r="P2" s="213"/>
      <c r="Q2" s="213"/>
      <c r="R2" s="213" t="s">
        <v>49</v>
      </c>
      <c r="S2" s="213"/>
      <c r="T2" s="4" t="s">
        <v>70</v>
      </c>
      <c r="U2" s="5" t="s">
        <v>50</v>
      </c>
      <c r="V2" s="5" t="s">
        <v>51</v>
      </c>
      <c r="W2" s="5" t="s">
        <v>52</v>
      </c>
      <c r="X2" s="6" t="s">
        <v>53</v>
      </c>
    </row>
    <row r="3" spans="1:26" s="3" customFormat="1" x14ac:dyDescent="0.15">
      <c r="C3" s="4" t="s">
        <v>54</v>
      </c>
      <c r="D3" s="4" t="s">
        <v>55</v>
      </c>
      <c r="E3" s="4" t="s">
        <v>56</v>
      </c>
      <c r="F3" s="4" t="s">
        <v>57</v>
      </c>
      <c r="G3" s="4" t="s">
        <v>58</v>
      </c>
      <c r="H3" s="4" t="s">
        <v>59</v>
      </c>
      <c r="I3" s="4" t="s">
        <v>60</v>
      </c>
      <c r="J3" s="4" t="s">
        <v>61</v>
      </c>
      <c r="K3" s="4" t="s">
        <v>62</v>
      </c>
      <c r="L3" s="4" t="s">
        <v>63</v>
      </c>
      <c r="M3" s="4" t="s">
        <v>64</v>
      </c>
      <c r="N3" s="4"/>
      <c r="O3" s="4" t="s">
        <v>65</v>
      </c>
      <c r="P3" s="4" t="s">
        <v>66</v>
      </c>
      <c r="Q3" s="4" t="s">
        <v>67</v>
      </c>
      <c r="R3" s="4" t="s">
        <v>68</v>
      </c>
      <c r="S3" s="4" t="s">
        <v>69</v>
      </c>
      <c r="U3" s="4"/>
      <c r="V3" s="4"/>
      <c r="W3" s="4"/>
      <c r="X3" s="9"/>
      <c r="Y3" s="11"/>
    </row>
    <row r="4" spans="1:26" x14ac:dyDescent="0.15">
      <c r="A4" s="214" t="s">
        <v>71</v>
      </c>
      <c r="B4" s="1" t="s">
        <v>72</v>
      </c>
      <c r="C4" s="7">
        <v>287</v>
      </c>
      <c r="D4" s="7">
        <v>56</v>
      </c>
      <c r="E4" s="7">
        <v>267</v>
      </c>
      <c r="F4" s="7">
        <v>368</v>
      </c>
      <c r="G4" s="7">
        <v>224</v>
      </c>
      <c r="H4" s="7">
        <v>71</v>
      </c>
      <c r="I4" s="7">
        <v>352</v>
      </c>
      <c r="J4" s="7">
        <v>0</v>
      </c>
      <c r="K4" s="7">
        <v>15</v>
      </c>
      <c r="L4" s="7">
        <v>54</v>
      </c>
      <c r="M4" s="7">
        <v>0</v>
      </c>
      <c r="N4" s="7">
        <v>0</v>
      </c>
      <c r="O4" s="7">
        <v>18</v>
      </c>
      <c r="P4" s="7">
        <v>2</v>
      </c>
      <c r="Q4" s="7">
        <v>4</v>
      </c>
      <c r="R4" s="7">
        <v>9</v>
      </c>
      <c r="S4" s="7">
        <v>2</v>
      </c>
      <c r="T4" s="7">
        <v>45</v>
      </c>
      <c r="U4" s="7">
        <v>7</v>
      </c>
      <c r="V4" s="7">
        <v>1781</v>
      </c>
      <c r="W4" s="7">
        <v>2890.2000000000003</v>
      </c>
      <c r="X4" s="8">
        <v>0.61622033077295679</v>
      </c>
    </row>
    <row r="5" spans="1:26" x14ac:dyDescent="0.15">
      <c r="A5" s="214"/>
      <c r="B5" s="1" t="s">
        <v>73</v>
      </c>
      <c r="C5" s="1">
        <v>510</v>
      </c>
      <c r="D5" s="1">
        <v>68</v>
      </c>
      <c r="E5" s="1">
        <v>430</v>
      </c>
      <c r="F5" s="1">
        <v>610</v>
      </c>
      <c r="G5" s="1">
        <v>350</v>
      </c>
      <c r="H5" s="1">
        <v>94</v>
      </c>
      <c r="I5" s="1">
        <v>402</v>
      </c>
      <c r="J5" s="1">
        <v>0</v>
      </c>
      <c r="K5" s="1">
        <v>26</v>
      </c>
      <c r="L5" s="1">
        <v>54</v>
      </c>
      <c r="M5" s="1">
        <v>0</v>
      </c>
      <c r="N5" s="1">
        <v>0</v>
      </c>
      <c r="O5" s="1">
        <v>50</v>
      </c>
      <c r="P5" s="1">
        <v>2</v>
      </c>
      <c r="Q5" s="1">
        <v>5</v>
      </c>
      <c r="R5" s="1">
        <v>27</v>
      </c>
      <c r="S5" s="1">
        <v>4</v>
      </c>
      <c r="T5" s="1">
        <v>83</v>
      </c>
      <c r="U5" s="1">
        <v>10</v>
      </c>
      <c r="V5" s="7">
        <v>2725</v>
      </c>
      <c r="W5" s="1">
        <v>3601</v>
      </c>
      <c r="X5" s="8">
        <v>0.75673424048875315</v>
      </c>
    </row>
    <row r="6" spans="1:26" x14ac:dyDescent="0.15">
      <c r="A6" s="214"/>
      <c r="B6" s="1" t="s">
        <v>74</v>
      </c>
      <c r="C6" s="1">
        <v>1031</v>
      </c>
      <c r="D6" s="1">
        <v>162</v>
      </c>
      <c r="E6" s="1">
        <v>561</v>
      </c>
      <c r="F6" s="1">
        <v>998</v>
      </c>
      <c r="G6" s="1">
        <v>1219</v>
      </c>
      <c r="H6" s="1">
        <v>254</v>
      </c>
      <c r="I6" s="1">
        <v>290</v>
      </c>
      <c r="J6" s="1">
        <v>4</v>
      </c>
      <c r="K6" s="1">
        <v>38</v>
      </c>
      <c r="L6" s="1">
        <v>51</v>
      </c>
      <c r="M6" s="1">
        <v>0</v>
      </c>
      <c r="N6" s="1">
        <v>0</v>
      </c>
      <c r="O6" s="1">
        <v>31</v>
      </c>
      <c r="P6" s="1">
        <v>11</v>
      </c>
      <c r="Q6" s="1">
        <v>6</v>
      </c>
      <c r="R6" s="1">
        <v>36</v>
      </c>
      <c r="S6" s="1">
        <v>15</v>
      </c>
      <c r="T6" s="1">
        <v>50</v>
      </c>
      <c r="U6" s="1">
        <v>17</v>
      </c>
      <c r="V6" s="7">
        <v>4774</v>
      </c>
      <c r="W6" s="1">
        <v>5528.8</v>
      </c>
      <c r="X6" s="8">
        <v>0.86347851251627838</v>
      </c>
    </row>
    <row r="7" spans="1:26" x14ac:dyDescent="0.15">
      <c r="A7" s="214"/>
      <c r="B7" s="1" t="s">
        <v>75</v>
      </c>
      <c r="C7" s="1">
        <v>1164</v>
      </c>
      <c r="D7" s="1">
        <v>189</v>
      </c>
      <c r="E7" s="1">
        <v>651</v>
      </c>
      <c r="F7" s="1">
        <v>1328</v>
      </c>
      <c r="G7" s="1">
        <v>1526</v>
      </c>
      <c r="H7" s="1">
        <v>331</v>
      </c>
      <c r="I7" s="1">
        <v>353</v>
      </c>
      <c r="J7" s="1">
        <v>7</v>
      </c>
      <c r="K7" s="1">
        <v>45</v>
      </c>
      <c r="L7" s="1">
        <v>65</v>
      </c>
      <c r="M7" s="1">
        <v>0</v>
      </c>
      <c r="N7" s="1">
        <v>0</v>
      </c>
      <c r="O7" s="1">
        <v>49</v>
      </c>
      <c r="P7" s="1">
        <v>19</v>
      </c>
      <c r="Q7" s="1">
        <v>7</v>
      </c>
      <c r="R7" s="1">
        <v>54</v>
      </c>
      <c r="S7" s="1">
        <v>19</v>
      </c>
      <c r="T7" s="1">
        <v>67</v>
      </c>
      <c r="U7" s="1">
        <v>28</v>
      </c>
      <c r="V7" s="7">
        <v>5902</v>
      </c>
      <c r="W7" s="1">
        <v>7603</v>
      </c>
      <c r="X7" s="8">
        <v>0.77627252400368274</v>
      </c>
    </row>
    <row r="8" spans="1:26" x14ac:dyDescent="0.15">
      <c r="A8" s="214"/>
      <c r="B8" s="1" t="s">
        <v>76</v>
      </c>
      <c r="C8" s="1">
        <v>2239</v>
      </c>
      <c r="D8" s="1">
        <v>558</v>
      </c>
      <c r="E8" s="1">
        <v>1446</v>
      </c>
      <c r="F8" s="1">
        <v>1836</v>
      </c>
      <c r="G8" s="1">
        <v>1812</v>
      </c>
      <c r="H8" s="1">
        <v>447</v>
      </c>
      <c r="I8" s="1">
        <v>352</v>
      </c>
      <c r="J8" s="1">
        <v>6</v>
      </c>
      <c r="K8" s="1">
        <v>110</v>
      </c>
      <c r="L8" s="1">
        <v>47</v>
      </c>
      <c r="M8" s="1">
        <v>0</v>
      </c>
      <c r="N8" s="1">
        <v>8</v>
      </c>
      <c r="O8" s="1">
        <v>29</v>
      </c>
      <c r="P8" s="1">
        <v>14</v>
      </c>
      <c r="Q8" s="1">
        <v>5</v>
      </c>
      <c r="R8" s="1">
        <v>128</v>
      </c>
      <c r="S8" s="1">
        <v>22</v>
      </c>
      <c r="T8" s="1">
        <v>69</v>
      </c>
      <c r="U8" s="1">
        <v>12</v>
      </c>
      <c r="V8" s="7">
        <v>9140</v>
      </c>
      <c r="W8" s="1">
        <v>9512.4000000000015</v>
      </c>
      <c r="X8" s="8">
        <v>0.96085109961734139</v>
      </c>
    </row>
    <row r="9" spans="1:26" x14ac:dyDescent="0.15">
      <c r="A9" s="214"/>
      <c r="B9" s="1" t="s">
        <v>77</v>
      </c>
      <c r="C9" s="1">
        <v>3023</v>
      </c>
      <c r="D9" s="1">
        <v>704</v>
      </c>
      <c r="E9" s="1">
        <v>1840</v>
      </c>
      <c r="F9" s="1">
        <v>2619</v>
      </c>
      <c r="G9" s="1">
        <v>2762</v>
      </c>
      <c r="H9" s="1">
        <v>594</v>
      </c>
      <c r="I9" s="1">
        <v>489</v>
      </c>
      <c r="J9" s="1">
        <v>10</v>
      </c>
      <c r="K9" s="1">
        <v>176</v>
      </c>
      <c r="L9" s="1">
        <v>71</v>
      </c>
      <c r="M9" s="1">
        <v>0</v>
      </c>
      <c r="N9" s="1">
        <v>8</v>
      </c>
      <c r="O9" s="1">
        <v>57</v>
      </c>
      <c r="P9" s="1">
        <v>17</v>
      </c>
      <c r="Q9" s="1">
        <v>16</v>
      </c>
      <c r="R9" s="1">
        <v>184</v>
      </c>
      <c r="S9" s="1">
        <v>29</v>
      </c>
      <c r="T9" s="1">
        <v>86</v>
      </c>
      <c r="U9" s="1">
        <v>12</v>
      </c>
      <c r="V9" s="7">
        <v>12697</v>
      </c>
      <c r="W9" s="1">
        <v>12832</v>
      </c>
      <c r="X9" s="8">
        <v>0.98947942643391518</v>
      </c>
    </row>
    <row r="10" spans="1:26" x14ac:dyDescent="0.15">
      <c r="A10" s="214"/>
      <c r="B10" s="1" t="s">
        <v>78</v>
      </c>
      <c r="C10" s="1">
        <v>4808</v>
      </c>
      <c r="D10" s="1">
        <v>836</v>
      </c>
      <c r="E10" s="1">
        <v>2479</v>
      </c>
      <c r="F10" s="1">
        <v>2970</v>
      </c>
      <c r="G10" s="1">
        <v>1222</v>
      </c>
      <c r="H10" s="1">
        <v>347</v>
      </c>
      <c r="I10" s="1">
        <v>1023</v>
      </c>
      <c r="J10" s="1">
        <v>0</v>
      </c>
      <c r="K10" s="1">
        <v>40</v>
      </c>
      <c r="L10" s="1">
        <v>322</v>
      </c>
      <c r="M10" s="1">
        <v>30</v>
      </c>
      <c r="N10" s="1">
        <v>9</v>
      </c>
      <c r="O10" s="1">
        <v>44</v>
      </c>
      <c r="P10" s="1">
        <v>19</v>
      </c>
      <c r="Q10" s="1">
        <v>15</v>
      </c>
      <c r="R10" s="1">
        <v>168</v>
      </c>
      <c r="S10" s="1">
        <v>46</v>
      </c>
      <c r="T10" s="1">
        <v>155</v>
      </c>
      <c r="U10" s="1">
        <v>6</v>
      </c>
      <c r="V10" s="7">
        <v>14539</v>
      </c>
      <c r="W10" s="1">
        <v>14072.199999999999</v>
      </c>
      <c r="X10" s="8">
        <v>1.0331717855061753</v>
      </c>
    </row>
    <row r="11" spans="1:26" x14ac:dyDescent="0.15">
      <c r="A11" s="214"/>
      <c r="B11" s="1" t="s">
        <v>79</v>
      </c>
      <c r="C11" s="1">
        <v>6852</v>
      </c>
      <c r="D11" s="1">
        <v>1040</v>
      </c>
      <c r="E11" s="1">
        <v>3441</v>
      </c>
      <c r="F11" s="1">
        <v>4515</v>
      </c>
      <c r="G11" s="1">
        <v>1644</v>
      </c>
      <c r="H11" s="1">
        <v>446</v>
      </c>
      <c r="I11" s="1">
        <v>1316</v>
      </c>
      <c r="J11" s="1">
        <v>0</v>
      </c>
      <c r="K11" s="1">
        <v>83</v>
      </c>
      <c r="L11" s="1">
        <v>383</v>
      </c>
      <c r="M11" s="1">
        <v>34</v>
      </c>
      <c r="N11" s="1">
        <v>9</v>
      </c>
      <c r="O11" s="1">
        <v>79</v>
      </c>
      <c r="P11" s="1">
        <v>24</v>
      </c>
      <c r="Q11" s="1">
        <v>17</v>
      </c>
      <c r="R11" s="1">
        <v>219</v>
      </c>
      <c r="S11" s="1">
        <v>62</v>
      </c>
      <c r="T11" s="1">
        <v>227</v>
      </c>
      <c r="U11" s="1">
        <v>12</v>
      </c>
      <c r="V11" s="7">
        <v>20403</v>
      </c>
      <c r="W11" s="1">
        <v>19419</v>
      </c>
      <c r="X11" s="8">
        <v>1.0506720222462538</v>
      </c>
    </row>
    <row r="12" spans="1:26" x14ac:dyDescent="0.15">
      <c r="A12" s="214"/>
      <c r="B12" s="1" t="s">
        <v>80</v>
      </c>
      <c r="C12" s="1">
        <v>4478</v>
      </c>
      <c r="D12" s="1">
        <v>803</v>
      </c>
      <c r="E12" s="1">
        <v>1540</v>
      </c>
      <c r="F12" s="1">
        <v>1976</v>
      </c>
      <c r="G12" s="1">
        <v>692</v>
      </c>
      <c r="H12" s="1">
        <v>212</v>
      </c>
      <c r="I12" s="1">
        <v>356</v>
      </c>
      <c r="J12" s="1">
        <v>6</v>
      </c>
      <c r="K12" s="1">
        <v>25</v>
      </c>
      <c r="L12" s="1">
        <v>36</v>
      </c>
      <c r="M12" s="1">
        <v>2</v>
      </c>
      <c r="N12" s="1">
        <v>0</v>
      </c>
      <c r="O12" s="1">
        <v>38</v>
      </c>
      <c r="P12" s="1">
        <v>31</v>
      </c>
      <c r="Q12" s="1">
        <v>10</v>
      </c>
      <c r="R12" s="1">
        <v>72</v>
      </c>
      <c r="S12" s="1">
        <v>15</v>
      </c>
      <c r="T12" s="1">
        <v>34</v>
      </c>
      <c r="U12" s="1">
        <v>2</v>
      </c>
      <c r="V12" s="7">
        <v>10328</v>
      </c>
      <c r="W12" s="1">
        <v>9741.4000000000015</v>
      </c>
      <c r="X12" s="8">
        <v>1.0602172172377686</v>
      </c>
    </row>
    <row r="13" spans="1:26" x14ac:dyDescent="0.15">
      <c r="A13" s="214"/>
      <c r="B13" s="1" t="s">
        <v>81</v>
      </c>
      <c r="C13" s="1">
        <v>6503</v>
      </c>
      <c r="D13" s="1">
        <v>970</v>
      </c>
      <c r="E13" s="1">
        <v>1984</v>
      </c>
      <c r="F13" s="1">
        <v>2996</v>
      </c>
      <c r="G13" s="1">
        <v>987</v>
      </c>
      <c r="H13" s="1">
        <v>300</v>
      </c>
      <c r="I13" s="1">
        <v>430</v>
      </c>
      <c r="J13" s="1">
        <v>17</v>
      </c>
      <c r="K13" s="1">
        <v>47</v>
      </c>
      <c r="L13" s="1">
        <v>42</v>
      </c>
      <c r="M13" s="1">
        <v>2</v>
      </c>
      <c r="N13" s="1">
        <v>0</v>
      </c>
      <c r="O13" s="1">
        <v>41</v>
      </c>
      <c r="P13" s="1">
        <v>63</v>
      </c>
      <c r="Q13" s="1">
        <v>10</v>
      </c>
      <c r="R13" s="1">
        <v>118</v>
      </c>
      <c r="S13" s="1">
        <v>23</v>
      </c>
      <c r="T13" s="1">
        <v>55</v>
      </c>
      <c r="U13" s="1">
        <v>4</v>
      </c>
      <c r="V13" s="7">
        <v>14592</v>
      </c>
      <c r="W13" s="1">
        <v>13839</v>
      </c>
      <c r="X13" s="8">
        <v>1.0544114459137222</v>
      </c>
    </row>
    <row r="14" spans="1:26" x14ac:dyDescent="0.15">
      <c r="A14" s="214"/>
      <c r="B14" s="1" t="s">
        <v>82</v>
      </c>
      <c r="C14" s="1">
        <v>748</v>
      </c>
      <c r="D14" s="1">
        <v>205</v>
      </c>
      <c r="E14" s="1">
        <v>752</v>
      </c>
      <c r="F14" s="1">
        <v>714</v>
      </c>
      <c r="G14" s="1">
        <v>459</v>
      </c>
      <c r="H14" s="1">
        <v>161</v>
      </c>
      <c r="I14" s="1">
        <v>89</v>
      </c>
      <c r="J14" s="1">
        <v>4</v>
      </c>
      <c r="K14" s="1">
        <v>3</v>
      </c>
      <c r="L14" s="1">
        <v>8</v>
      </c>
      <c r="M14" s="1">
        <v>85</v>
      </c>
      <c r="N14" s="1">
        <v>0</v>
      </c>
      <c r="O14" s="1">
        <v>21</v>
      </c>
      <c r="P14" s="1">
        <v>4</v>
      </c>
      <c r="Q14" s="1">
        <v>25</v>
      </c>
      <c r="R14" s="1">
        <v>50</v>
      </c>
      <c r="S14" s="1">
        <v>16</v>
      </c>
      <c r="T14" s="1">
        <v>116</v>
      </c>
      <c r="U14" s="1">
        <v>18</v>
      </c>
      <c r="V14" s="7">
        <v>3478</v>
      </c>
      <c r="W14" s="1">
        <v>6064.4</v>
      </c>
      <c r="X14" s="8">
        <v>0.57351098212518969</v>
      </c>
    </row>
    <row r="15" spans="1:26" x14ac:dyDescent="0.15">
      <c r="A15" s="214"/>
      <c r="B15" s="1" t="s">
        <v>83</v>
      </c>
      <c r="C15" s="1">
        <v>1010</v>
      </c>
      <c r="D15" s="1">
        <v>249</v>
      </c>
      <c r="E15" s="1">
        <v>910</v>
      </c>
      <c r="F15" s="1">
        <v>977</v>
      </c>
      <c r="G15" s="1">
        <v>587</v>
      </c>
      <c r="H15" s="1">
        <v>233</v>
      </c>
      <c r="I15" s="1">
        <v>104</v>
      </c>
      <c r="J15" s="1">
        <v>8</v>
      </c>
      <c r="K15" s="1">
        <v>3</v>
      </c>
      <c r="L15" s="1">
        <v>17</v>
      </c>
      <c r="M15" s="1">
        <v>141</v>
      </c>
      <c r="N15" s="1">
        <v>0</v>
      </c>
      <c r="O15" s="1">
        <v>22</v>
      </c>
      <c r="P15" s="1">
        <v>4</v>
      </c>
      <c r="Q15" s="1">
        <v>37</v>
      </c>
      <c r="R15" s="1">
        <v>68</v>
      </c>
      <c r="S15" s="1">
        <v>21</v>
      </c>
      <c r="T15" s="1">
        <v>192</v>
      </c>
      <c r="U15" s="1">
        <v>23</v>
      </c>
      <c r="V15" s="7">
        <v>4606</v>
      </c>
      <c r="W15" s="1">
        <v>7597</v>
      </c>
      <c r="X15" s="8">
        <v>0.60629195735158614</v>
      </c>
    </row>
    <row r="16" spans="1:26" x14ac:dyDescent="0.15">
      <c r="A16" s="214"/>
      <c r="B16" s="1" t="s">
        <v>40</v>
      </c>
      <c r="C16" s="1">
        <v>775</v>
      </c>
      <c r="D16" s="1">
        <v>263</v>
      </c>
      <c r="E16" s="1">
        <v>1016</v>
      </c>
      <c r="F16" s="1">
        <v>709</v>
      </c>
      <c r="G16" s="1">
        <v>876</v>
      </c>
      <c r="H16" s="1">
        <v>203</v>
      </c>
      <c r="I16" s="1">
        <v>544</v>
      </c>
      <c r="J16" s="1">
        <v>2</v>
      </c>
      <c r="K16" s="1">
        <v>9</v>
      </c>
      <c r="L16" s="1">
        <v>39</v>
      </c>
      <c r="M16" s="1">
        <v>30</v>
      </c>
      <c r="N16" s="1">
        <v>0</v>
      </c>
      <c r="O16" s="1">
        <v>28</v>
      </c>
      <c r="P16" s="1">
        <v>9</v>
      </c>
      <c r="Q16" s="1">
        <v>15</v>
      </c>
      <c r="R16" s="1">
        <v>46</v>
      </c>
      <c r="S16" s="1">
        <v>24</v>
      </c>
      <c r="T16" s="1">
        <v>94</v>
      </c>
      <c r="U16" s="1">
        <v>6</v>
      </c>
      <c r="V16" s="7">
        <v>4688</v>
      </c>
      <c r="W16" s="1">
        <v>4452</v>
      </c>
      <c r="X16" s="8">
        <v>1.0530098831985624</v>
      </c>
      <c r="Z16" s="1">
        <v>6</v>
      </c>
    </row>
    <row r="17" spans="1:27" x14ac:dyDescent="0.15">
      <c r="A17" s="214"/>
      <c r="B17" s="1" t="s">
        <v>84</v>
      </c>
      <c r="C17" s="1">
        <v>830</v>
      </c>
      <c r="D17" s="1">
        <v>272</v>
      </c>
      <c r="E17" s="1">
        <v>1054</v>
      </c>
      <c r="F17" s="1">
        <v>790</v>
      </c>
      <c r="G17" s="1">
        <v>1050</v>
      </c>
      <c r="H17" s="1">
        <v>250</v>
      </c>
      <c r="I17" s="1">
        <v>572</v>
      </c>
      <c r="J17" s="1">
        <v>8</v>
      </c>
      <c r="K17" s="1">
        <v>13</v>
      </c>
      <c r="L17" s="1">
        <v>47</v>
      </c>
      <c r="M17" s="1">
        <v>30</v>
      </c>
      <c r="N17" s="1">
        <v>0</v>
      </c>
      <c r="O17" s="1">
        <v>28</v>
      </c>
      <c r="P17" s="1">
        <v>23</v>
      </c>
      <c r="Q17" s="1">
        <v>23</v>
      </c>
      <c r="R17" s="1">
        <v>59</v>
      </c>
      <c r="S17" s="1">
        <v>24</v>
      </c>
      <c r="T17" s="1">
        <v>120</v>
      </c>
      <c r="U17" s="1">
        <v>7</v>
      </c>
      <c r="V17" s="7">
        <v>5200</v>
      </c>
      <c r="W17" s="1">
        <v>6207</v>
      </c>
      <c r="X17" s="8">
        <v>0.83776381504752695</v>
      </c>
      <c r="Z17" s="1">
        <v>7</v>
      </c>
    </row>
    <row r="18" spans="1:27" x14ac:dyDescent="0.15">
      <c r="A18" s="214"/>
      <c r="B18" s="1" t="s">
        <v>41</v>
      </c>
      <c r="C18" s="1">
        <v>1162</v>
      </c>
      <c r="D18" s="1">
        <v>57</v>
      </c>
      <c r="E18" s="1">
        <v>149</v>
      </c>
      <c r="F18" s="1">
        <v>279</v>
      </c>
      <c r="G18" s="1">
        <v>390</v>
      </c>
      <c r="H18" s="1">
        <v>160</v>
      </c>
      <c r="I18" s="1">
        <v>130</v>
      </c>
      <c r="J18" s="1">
        <v>0</v>
      </c>
      <c r="K18" s="1">
        <v>11</v>
      </c>
      <c r="L18" s="1">
        <v>20</v>
      </c>
      <c r="M18" s="1">
        <v>0</v>
      </c>
      <c r="N18" s="1">
        <v>0</v>
      </c>
      <c r="O18" s="1">
        <v>5</v>
      </c>
      <c r="P18" s="1">
        <v>7</v>
      </c>
      <c r="Q18" s="1">
        <v>0</v>
      </c>
      <c r="R18" s="1">
        <v>9</v>
      </c>
      <c r="S18" s="1">
        <v>7</v>
      </c>
      <c r="T18" s="1">
        <v>19</v>
      </c>
      <c r="U18" s="1">
        <v>2</v>
      </c>
      <c r="V18" s="7">
        <v>2407</v>
      </c>
      <c r="W18" s="1">
        <v>1477</v>
      </c>
      <c r="X18" s="8">
        <v>1.6296547054840893</v>
      </c>
      <c r="Z18" s="1">
        <v>2</v>
      </c>
    </row>
    <row r="19" spans="1:27" x14ac:dyDescent="0.15">
      <c r="A19" s="214"/>
      <c r="B19" s="1" t="s">
        <v>85</v>
      </c>
      <c r="C19" s="1">
        <v>1166</v>
      </c>
      <c r="D19" s="1">
        <v>75</v>
      </c>
      <c r="E19" s="1">
        <v>167</v>
      </c>
      <c r="F19" s="1">
        <v>392</v>
      </c>
      <c r="G19" s="1">
        <v>503</v>
      </c>
      <c r="H19" s="1">
        <v>219</v>
      </c>
      <c r="I19" s="1">
        <v>139</v>
      </c>
      <c r="J19" s="1">
        <v>0</v>
      </c>
      <c r="K19" s="1">
        <v>30</v>
      </c>
      <c r="L19" s="1">
        <v>24</v>
      </c>
      <c r="M19" s="1">
        <v>0</v>
      </c>
      <c r="N19" s="1">
        <v>0</v>
      </c>
      <c r="O19" s="1">
        <v>6</v>
      </c>
      <c r="P19" s="1">
        <v>20</v>
      </c>
      <c r="Q19" s="1">
        <v>0</v>
      </c>
      <c r="R19" s="1">
        <v>17</v>
      </c>
      <c r="S19" s="1">
        <v>11</v>
      </c>
      <c r="T19" s="1">
        <v>19</v>
      </c>
      <c r="U19" s="1">
        <v>2</v>
      </c>
      <c r="V19" s="7">
        <v>2790</v>
      </c>
      <c r="W19" s="1">
        <v>1996</v>
      </c>
      <c r="X19" s="8">
        <v>1.3977955911823647</v>
      </c>
      <c r="Z19" s="1">
        <v>2</v>
      </c>
    </row>
    <row r="20" spans="1:27" x14ac:dyDescent="0.15">
      <c r="A20" s="214"/>
      <c r="B20" s="1" t="s">
        <v>42</v>
      </c>
      <c r="C20" s="1">
        <v>4722</v>
      </c>
      <c r="D20" s="1">
        <v>451</v>
      </c>
      <c r="E20" s="1">
        <v>870</v>
      </c>
      <c r="F20" s="1">
        <v>1619</v>
      </c>
      <c r="G20" s="1">
        <v>4516</v>
      </c>
      <c r="H20" s="1">
        <v>591</v>
      </c>
      <c r="I20" s="1">
        <v>798</v>
      </c>
      <c r="J20" s="1">
        <v>60</v>
      </c>
      <c r="K20" s="1">
        <v>329</v>
      </c>
      <c r="L20" s="1">
        <v>123</v>
      </c>
      <c r="M20" s="1">
        <v>28</v>
      </c>
      <c r="N20" s="1">
        <v>12</v>
      </c>
      <c r="O20" s="1">
        <v>55</v>
      </c>
      <c r="P20" s="1">
        <v>29</v>
      </c>
      <c r="Q20" s="1">
        <v>17</v>
      </c>
      <c r="R20" s="1">
        <v>304</v>
      </c>
      <c r="S20" s="1">
        <v>36</v>
      </c>
      <c r="T20" s="1">
        <v>681</v>
      </c>
      <c r="U20" s="1">
        <v>15</v>
      </c>
      <c r="V20" s="7">
        <v>15256</v>
      </c>
      <c r="W20" s="1">
        <v>6003</v>
      </c>
      <c r="X20" s="8">
        <v>2.5413959686823255</v>
      </c>
      <c r="Z20" s="1">
        <v>15</v>
      </c>
    </row>
    <row r="21" spans="1:27" x14ac:dyDescent="0.15">
      <c r="A21" s="214"/>
      <c r="B21" s="1" t="s">
        <v>86</v>
      </c>
      <c r="C21" s="1">
        <v>4889</v>
      </c>
      <c r="D21" s="1">
        <v>496</v>
      </c>
      <c r="E21" s="1">
        <v>963</v>
      </c>
      <c r="F21" s="1">
        <v>1847</v>
      </c>
      <c r="G21" s="1">
        <v>4897</v>
      </c>
      <c r="H21" s="1">
        <v>660</v>
      </c>
      <c r="I21" s="1">
        <v>859</v>
      </c>
      <c r="J21" s="1">
        <v>60</v>
      </c>
      <c r="K21" s="1">
        <v>364</v>
      </c>
      <c r="L21" s="1">
        <v>135</v>
      </c>
      <c r="M21" s="1">
        <v>28</v>
      </c>
      <c r="N21" s="1">
        <v>36</v>
      </c>
      <c r="O21" s="1">
        <v>74</v>
      </c>
      <c r="P21" s="1">
        <v>45</v>
      </c>
      <c r="Q21" s="1">
        <v>110</v>
      </c>
      <c r="R21" s="1">
        <v>356</v>
      </c>
      <c r="S21" s="1">
        <v>64</v>
      </c>
      <c r="T21" s="1">
        <v>991</v>
      </c>
      <c r="U21" s="1">
        <v>15</v>
      </c>
      <c r="V21" s="7">
        <v>16889</v>
      </c>
      <c r="W21" s="1">
        <v>12501</v>
      </c>
      <c r="X21" s="8">
        <v>1.3510119190464762</v>
      </c>
      <c r="Z21" s="1">
        <v>15</v>
      </c>
    </row>
    <row r="22" spans="1:27" x14ac:dyDescent="0.15">
      <c r="A22" s="214"/>
      <c r="B22" s="1" t="s">
        <v>43</v>
      </c>
      <c r="C22" s="1">
        <v>6170</v>
      </c>
      <c r="D22" s="1">
        <v>447</v>
      </c>
      <c r="E22" s="1">
        <v>698</v>
      </c>
      <c r="F22" s="1">
        <v>1274</v>
      </c>
      <c r="G22" s="1">
        <v>457</v>
      </c>
      <c r="H22" s="1">
        <v>236</v>
      </c>
      <c r="I22" s="1">
        <v>423</v>
      </c>
      <c r="J22" s="1">
        <v>3</v>
      </c>
      <c r="K22" s="1">
        <v>112</v>
      </c>
      <c r="L22" s="1">
        <v>25</v>
      </c>
      <c r="M22" s="1">
        <v>1</v>
      </c>
      <c r="N22" s="1">
        <v>92</v>
      </c>
      <c r="O22" s="1">
        <v>759</v>
      </c>
      <c r="P22" s="1">
        <v>231</v>
      </c>
      <c r="Q22" s="1">
        <v>41</v>
      </c>
      <c r="R22" s="1">
        <v>571</v>
      </c>
      <c r="S22" s="1">
        <v>125</v>
      </c>
      <c r="T22" s="1">
        <v>2893</v>
      </c>
      <c r="U22" s="1">
        <v>0</v>
      </c>
      <c r="V22" s="7">
        <v>14558</v>
      </c>
      <c r="W22" s="1">
        <v>6270</v>
      </c>
      <c r="X22" s="8">
        <v>2.3218500797448165</v>
      </c>
      <c r="Z22" s="1">
        <v>0</v>
      </c>
    </row>
    <row r="23" spans="1:27" x14ac:dyDescent="0.15">
      <c r="A23" s="214"/>
      <c r="B23" s="1" t="s">
        <v>87</v>
      </c>
      <c r="C23" s="1">
        <v>6534</v>
      </c>
      <c r="D23" s="1">
        <v>522</v>
      </c>
      <c r="E23" s="1">
        <v>811</v>
      </c>
      <c r="F23" s="1">
        <v>1424</v>
      </c>
      <c r="G23" s="1">
        <v>568</v>
      </c>
      <c r="H23" s="1">
        <v>327</v>
      </c>
      <c r="I23" s="1">
        <v>456</v>
      </c>
      <c r="J23" s="1">
        <v>3</v>
      </c>
      <c r="K23" s="1">
        <v>126</v>
      </c>
      <c r="L23" s="1">
        <v>25</v>
      </c>
      <c r="M23" s="1">
        <v>6</v>
      </c>
      <c r="N23" s="1">
        <v>159</v>
      </c>
      <c r="O23" s="1">
        <v>921</v>
      </c>
      <c r="P23" s="1">
        <v>782</v>
      </c>
      <c r="Q23" s="1">
        <v>143</v>
      </c>
      <c r="R23" s="1">
        <v>959</v>
      </c>
      <c r="S23" s="1">
        <v>309</v>
      </c>
      <c r="T23" s="1">
        <v>4732</v>
      </c>
      <c r="U23" s="1">
        <v>0</v>
      </c>
      <c r="V23" s="7">
        <v>18807</v>
      </c>
      <c r="W23" s="1">
        <v>16320</v>
      </c>
      <c r="X23" s="8">
        <v>1.1523897058823529</v>
      </c>
      <c r="Z23" s="1">
        <v>0</v>
      </c>
    </row>
    <row r="24" spans="1:27" x14ac:dyDescent="0.15">
      <c r="A24" s="214"/>
      <c r="B24" s="1" t="s">
        <v>44</v>
      </c>
      <c r="C24" s="1">
        <v>7555</v>
      </c>
      <c r="D24" s="1">
        <v>853</v>
      </c>
      <c r="E24" s="1">
        <v>892</v>
      </c>
      <c r="F24" s="1">
        <v>1407</v>
      </c>
      <c r="G24" s="1">
        <v>495</v>
      </c>
      <c r="H24" s="1">
        <v>357</v>
      </c>
      <c r="I24" s="1">
        <v>1054</v>
      </c>
      <c r="J24" s="1">
        <v>3</v>
      </c>
      <c r="K24" s="1">
        <v>50</v>
      </c>
      <c r="L24" s="1">
        <v>38</v>
      </c>
      <c r="M24" s="1">
        <v>8</v>
      </c>
      <c r="N24" s="1">
        <v>16</v>
      </c>
      <c r="O24" s="1">
        <v>427</v>
      </c>
      <c r="P24" s="1">
        <v>81</v>
      </c>
      <c r="Q24" s="1">
        <v>79</v>
      </c>
      <c r="R24" s="1">
        <v>725</v>
      </c>
      <c r="S24" s="1">
        <v>134</v>
      </c>
      <c r="T24" s="1">
        <v>3449</v>
      </c>
      <c r="U24" s="1">
        <v>19</v>
      </c>
      <c r="V24" s="7">
        <v>17642</v>
      </c>
      <c r="W24" s="1">
        <v>8252</v>
      </c>
      <c r="X24" s="8">
        <v>2.1379059621909842</v>
      </c>
      <c r="Z24" s="1">
        <v>19</v>
      </c>
    </row>
    <row r="25" spans="1:27" x14ac:dyDescent="0.15">
      <c r="A25" s="214"/>
      <c r="B25" s="1" t="s">
        <v>88</v>
      </c>
      <c r="C25" s="1">
        <v>7918</v>
      </c>
      <c r="D25" s="1">
        <v>946</v>
      </c>
      <c r="E25" s="1">
        <v>993</v>
      </c>
      <c r="F25" s="1">
        <v>1579</v>
      </c>
      <c r="G25" s="1">
        <v>686</v>
      </c>
      <c r="H25" s="1">
        <v>395</v>
      </c>
      <c r="I25" s="1">
        <v>1137</v>
      </c>
      <c r="J25" s="1">
        <v>3</v>
      </c>
      <c r="K25" s="1">
        <v>59</v>
      </c>
      <c r="L25" s="1">
        <v>50</v>
      </c>
      <c r="M25" s="1">
        <v>36</v>
      </c>
      <c r="N25" s="1">
        <v>46</v>
      </c>
      <c r="O25" s="1">
        <v>742</v>
      </c>
      <c r="P25" s="1">
        <v>294</v>
      </c>
      <c r="Q25" s="1">
        <v>212</v>
      </c>
      <c r="R25" s="1">
        <v>1143</v>
      </c>
      <c r="S25" s="1">
        <v>279</v>
      </c>
      <c r="T25" s="1">
        <v>5045</v>
      </c>
      <c r="U25" s="1">
        <v>54</v>
      </c>
      <c r="V25" s="7">
        <v>21617</v>
      </c>
      <c r="W25" s="1">
        <v>20778</v>
      </c>
      <c r="X25" s="8">
        <v>1.0403792472807778</v>
      </c>
      <c r="Z25" s="1">
        <v>54</v>
      </c>
    </row>
    <row r="26" spans="1:27" x14ac:dyDescent="0.15">
      <c r="A26" s="214"/>
      <c r="B26" s="1" t="s">
        <v>45</v>
      </c>
      <c r="C26" s="1">
        <v>3328</v>
      </c>
      <c r="D26" s="1">
        <v>656</v>
      </c>
      <c r="E26" s="1">
        <v>630</v>
      </c>
      <c r="F26" s="1">
        <v>598</v>
      </c>
      <c r="G26" s="1">
        <v>316</v>
      </c>
      <c r="H26" s="1">
        <v>254</v>
      </c>
      <c r="I26" s="1">
        <v>784</v>
      </c>
      <c r="J26" s="1">
        <v>16</v>
      </c>
      <c r="K26" s="1">
        <v>139</v>
      </c>
      <c r="L26" s="1">
        <v>8</v>
      </c>
      <c r="M26" s="1">
        <v>7</v>
      </c>
      <c r="N26" s="1">
        <v>1</v>
      </c>
      <c r="O26" s="1">
        <v>62</v>
      </c>
      <c r="P26" s="1">
        <v>10</v>
      </c>
      <c r="Q26" s="1">
        <v>15</v>
      </c>
      <c r="R26" s="1">
        <v>111</v>
      </c>
      <c r="S26" s="1">
        <v>14</v>
      </c>
      <c r="T26" s="1">
        <v>825</v>
      </c>
      <c r="U26" s="1">
        <v>7</v>
      </c>
      <c r="V26" s="7">
        <v>7781</v>
      </c>
      <c r="W26" s="1">
        <v>4131</v>
      </c>
      <c r="X26" s="8">
        <v>1.8835633018639555</v>
      </c>
      <c r="Z26" s="1">
        <v>7</v>
      </c>
    </row>
    <row r="27" spans="1:27" x14ac:dyDescent="0.15">
      <c r="A27" s="214"/>
      <c r="B27" s="1" t="s">
        <v>89</v>
      </c>
      <c r="C27" s="1">
        <v>3418</v>
      </c>
      <c r="D27" s="1">
        <v>666</v>
      </c>
      <c r="E27" s="1">
        <v>731</v>
      </c>
      <c r="F27" s="1">
        <v>694</v>
      </c>
      <c r="G27" s="1">
        <v>412</v>
      </c>
      <c r="H27" s="1">
        <v>300</v>
      </c>
      <c r="I27" s="1">
        <v>842</v>
      </c>
      <c r="J27" s="1">
        <v>16</v>
      </c>
      <c r="K27" s="1">
        <v>144</v>
      </c>
      <c r="L27" s="1">
        <v>12</v>
      </c>
      <c r="M27" s="1">
        <v>7</v>
      </c>
      <c r="N27" s="1">
        <v>2</v>
      </c>
      <c r="O27" s="1">
        <v>107</v>
      </c>
      <c r="P27" s="1">
        <v>36</v>
      </c>
      <c r="Q27" s="1">
        <v>15</v>
      </c>
      <c r="R27" s="1">
        <v>270</v>
      </c>
      <c r="S27" s="1">
        <v>32</v>
      </c>
      <c r="T27" s="1">
        <v>1083</v>
      </c>
      <c r="U27" s="1">
        <v>7</v>
      </c>
      <c r="V27" s="7">
        <v>8794</v>
      </c>
      <c r="W27" s="1">
        <v>8944</v>
      </c>
      <c r="X27" s="8">
        <v>0.98322898032200357</v>
      </c>
      <c r="Z27" s="1">
        <v>7</v>
      </c>
    </row>
    <row r="28" spans="1:27" x14ac:dyDescent="0.15">
      <c r="A28" s="12"/>
    </row>
    <row r="29" spans="1:27" x14ac:dyDescent="0.15">
      <c r="A29" s="213" t="s">
        <v>282</v>
      </c>
      <c r="B29" s="213"/>
    </row>
    <row r="30" spans="1:27" x14ac:dyDescent="0.15">
      <c r="A30" s="1" t="s">
        <v>277</v>
      </c>
      <c r="B30" s="1" t="s">
        <v>90</v>
      </c>
      <c r="C30" s="1">
        <v>37303</v>
      </c>
      <c r="D30" s="1">
        <v>5347</v>
      </c>
      <c r="E30" s="1">
        <v>11300</v>
      </c>
      <c r="F30" s="1">
        <v>14748</v>
      </c>
      <c r="G30" s="1">
        <v>12678</v>
      </c>
      <c r="H30" s="1">
        <v>3293</v>
      </c>
      <c r="I30" s="1">
        <v>6195</v>
      </c>
      <c r="J30" s="1">
        <v>104</v>
      </c>
      <c r="K30" s="1">
        <v>881</v>
      </c>
      <c r="L30" s="1">
        <v>771</v>
      </c>
      <c r="M30" s="1">
        <v>191</v>
      </c>
      <c r="N30" s="1">
        <v>138</v>
      </c>
      <c r="O30" s="1">
        <v>1517</v>
      </c>
      <c r="P30" s="1">
        <v>448</v>
      </c>
      <c r="Q30" s="1">
        <v>232</v>
      </c>
      <c r="R30" s="1">
        <v>2229</v>
      </c>
      <c r="S30" s="1">
        <v>456</v>
      </c>
      <c r="T30" s="1">
        <v>8430</v>
      </c>
      <c r="U30" s="1">
        <v>111</v>
      </c>
      <c r="V30" s="1">
        <v>106372</v>
      </c>
      <c r="W30" s="1">
        <v>78394.399999999994</v>
      </c>
      <c r="X30" s="8">
        <v>1.3568826344738911</v>
      </c>
      <c r="Y30" s="2">
        <v>0</v>
      </c>
      <c r="Z30" s="1">
        <v>111</v>
      </c>
      <c r="AA30" s="1">
        <v>106372</v>
      </c>
    </row>
    <row r="31" spans="1:27" x14ac:dyDescent="0.15">
      <c r="A31" s="1" t="s">
        <v>278</v>
      </c>
      <c r="B31" s="1" t="s">
        <v>91</v>
      </c>
      <c r="C31" s="1">
        <v>25731</v>
      </c>
      <c r="D31" s="1">
        <v>5021.6000000000004</v>
      </c>
      <c r="E31" s="1">
        <v>10099.4</v>
      </c>
      <c r="F31" s="1">
        <v>15491.199999999999</v>
      </c>
      <c r="G31" s="1">
        <v>8353.2000000000007</v>
      </c>
      <c r="H31" s="1">
        <v>2483.8000000000002</v>
      </c>
      <c r="I31" s="1">
        <v>3716.2</v>
      </c>
      <c r="J31" s="1">
        <v>59</v>
      </c>
      <c r="K31" s="1">
        <v>820.2</v>
      </c>
      <c r="L31" s="1">
        <v>755.8</v>
      </c>
      <c r="M31" s="1">
        <v>72</v>
      </c>
      <c r="N31" s="1">
        <v>21</v>
      </c>
      <c r="O31" s="1">
        <v>426</v>
      </c>
      <c r="P31" s="1">
        <v>494</v>
      </c>
      <c r="Q31" s="1">
        <v>140</v>
      </c>
      <c r="R31" s="1">
        <v>1108</v>
      </c>
      <c r="S31" s="1">
        <v>256</v>
      </c>
      <c r="T31" s="1">
        <v>3215</v>
      </c>
      <c r="U31" s="1">
        <v>131.00000000000006</v>
      </c>
      <c r="V31" s="1">
        <v>78394.399999999994</v>
      </c>
      <c r="X31" s="2">
        <v>1.4762160633484163</v>
      </c>
      <c r="Y31" s="2">
        <v>0</v>
      </c>
      <c r="Z31" s="1">
        <v>131.00000000000006</v>
      </c>
      <c r="AA31" s="1">
        <v>78394.399999999994</v>
      </c>
    </row>
    <row r="32" spans="1:27" s="2" customFormat="1" x14ac:dyDescent="0.15">
      <c r="B32" s="2" t="s">
        <v>92</v>
      </c>
      <c r="C32" s="2">
        <v>1.4497298977886597</v>
      </c>
      <c r="D32" s="2">
        <v>1.0648000637247093</v>
      </c>
      <c r="E32" s="2">
        <v>1.1188783492088639</v>
      </c>
      <c r="F32" s="2">
        <v>0.95202437512910565</v>
      </c>
      <c r="G32" s="2">
        <v>1.5177417037781926</v>
      </c>
      <c r="H32" s="2">
        <v>1</v>
      </c>
      <c r="I32" s="2">
        <v>1.6670254561110813</v>
      </c>
      <c r="J32" s="2">
        <v>1.7627118644067796</v>
      </c>
      <c r="K32" s="2">
        <v>1.0741282613996586</v>
      </c>
      <c r="L32" s="2">
        <v>1.0201111405133634</v>
      </c>
      <c r="M32" s="2">
        <v>2.6527777777777777</v>
      </c>
      <c r="N32" s="2">
        <v>6.5714285714285712</v>
      </c>
      <c r="O32" s="2">
        <v>3.5610328638497655</v>
      </c>
      <c r="P32" s="2">
        <v>0.90688259109311742</v>
      </c>
      <c r="Q32" s="2">
        <v>1.6571428571428573</v>
      </c>
      <c r="R32" s="2">
        <v>2.0117328519855597</v>
      </c>
      <c r="S32" s="2">
        <v>1.78125</v>
      </c>
      <c r="T32" s="2">
        <v>2.6220839813374806</v>
      </c>
      <c r="U32" s="2">
        <v>0.8473282442748088</v>
      </c>
      <c r="V32" s="2">
        <v>1.3568826344738911</v>
      </c>
      <c r="Y32" s="2" t="e">
        <v>#DIV/0!</v>
      </c>
      <c r="Z32" s="2">
        <v>0.8473282442748088</v>
      </c>
      <c r="AA32" s="2">
        <v>1.3568826344738911</v>
      </c>
    </row>
    <row r="33" spans="1:27" x14ac:dyDescent="0.15">
      <c r="A33" s="1" t="s">
        <v>277</v>
      </c>
      <c r="B33" s="1" t="s">
        <v>93</v>
      </c>
      <c r="C33" s="1">
        <v>43817</v>
      </c>
      <c r="D33" s="1">
        <v>6197</v>
      </c>
      <c r="E33" s="1">
        <v>13975</v>
      </c>
      <c r="F33" s="1">
        <v>19771</v>
      </c>
      <c r="G33" s="1">
        <v>15972</v>
      </c>
      <c r="H33" s="1">
        <v>4149</v>
      </c>
      <c r="I33" s="1">
        <v>7099</v>
      </c>
      <c r="J33" s="1">
        <v>132</v>
      </c>
      <c r="K33" s="1">
        <v>1116</v>
      </c>
      <c r="L33" s="1">
        <v>925</v>
      </c>
      <c r="M33" s="1">
        <v>284</v>
      </c>
      <c r="N33" s="1">
        <v>260</v>
      </c>
      <c r="O33" s="1">
        <v>2176</v>
      </c>
      <c r="P33" s="1">
        <v>1329</v>
      </c>
      <c r="Q33" s="1">
        <v>595</v>
      </c>
      <c r="R33" s="1">
        <v>3474</v>
      </c>
      <c r="S33" s="1">
        <v>877</v>
      </c>
      <c r="T33" s="1">
        <v>12700</v>
      </c>
      <c r="U33" s="1">
        <v>174</v>
      </c>
      <c r="V33" s="1">
        <v>135022</v>
      </c>
      <c r="W33" s="1">
        <v>131637</v>
      </c>
      <c r="X33" s="8">
        <v>1.0257146546943487</v>
      </c>
      <c r="Y33" s="2">
        <v>0</v>
      </c>
      <c r="Z33" s="1">
        <v>174</v>
      </c>
      <c r="AA33" s="1">
        <v>135022</v>
      </c>
    </row>
    <row r="34" spans="1:27" x14ac:dyDescent="0.15">
      <c r="A34" s="1" t="s">
        <v>278</v>
      </c>
      <c r="B34" s="1" t="s">
        <v>93</v>
      </c>
      <c r="C34" s="1">
        <v>37609</v>
      </c>
      <c r="D34" s="1">
        <v>8205</v>
      </c>
      <c r="E34" s="1">
        <v>14596</v>
      </c>
      <c r="F34" s="1">
        <v>25669</v>
      </c>
      <c r="G34" s="1">
        <v>13577</v>
      </c>
      <c r="H34" s="1">
        <v>3854</v>
      </c>
      <c r="I34" s="1">
        <v>5190</v>
      </c>
      <c r="J34" s="1">
        <v>70</v>
      </c>
      <c r="K34" s="1">
        <v>1165</v>
      </c>
      <c r="L34" s="1">
        <v>892</v>
      </c>
      <c r="M34" s="1">
        <v>134</v>
      </c>
      <c r="N34" s="1">
        <v>199</v>
      </c>
      <c r="O34" s="1">
        <v>1250</v>
      </c>
      <c r="P34" s="1">
        <v>1359</v>
      </c>
      <c r="Q34" s="1">
        <v>436</v>
      </c>
      <c r="R34" s="1">
        <v>2705</v>
      </c>
      <c r="S34" s="1">
        <v>682</v>
      </c>
      <c r="T34" s="1">
        <v>13468</v>
      </c>
      <c r="U34" s="1">
        <v>577</v>
      </c>
      <c r="V34" s="1">
        <v>131637</v>
      </c>
      <c r="X34" s="2">
        <v>1.4485436893203882</v>
      </c>
      <c r="Y34" s="2">
        <v>0</v>
      </c>
      <c r="Z34" s="1">
        <v>577</v>
      </c>
      <c r="AA34" s="1">
        <v>131637</v>
      </c>
    </row>
    <row r="35" spans="1:27" s="2" customFormat="1" x14ac:dyDescent="0.15">
      <c r="B35" s="2" t="s">
        <v>94</v>
      </c>
      <c r="C35" s="2">
        <v>1.165066872291207</v>
      </c>
      <c r="D35" s="2">
        <v>0.7552711761121268</v>
      </c>
      <c r="E35" s="2">
        <v>0.9574540970128802</v>
      </c>
      <c r="F35" s="2">
        <v>0.77022868050956406</v>
      </c>
      <c r="G35" s="2">
        <v>1.1764012668483466</v>
      </c>
      <c r="H35" s="2">
        <v>1.0765438505448883</v>
      </c>
      <c r="I35" s="2">
        <v>1.3678227360308286</v>
      </c>
      <c r="J35" s="2">
        <v>1.8857142857142857</v>
      </c>
      <c r="K35" s="2">
        <v>0.9579399141630901</v>
      </c>
      <c r="L35" s="2">
        <v>1.0369955156950672</v>
      </c>
      <c r="M35" s="2">
        <v>2.1194029850746268</v>
      </c>
      <c r="N35" s="2">
        <v>1.306532663316583</v>
      </c>
      <c r="O35" s="2">
        <v>1.7407999999999999</v>
      </c>
      <c r="P35" s="2">
        <v>0.97792494481236203</v>
      </c>
      <c r="Q35" s="2">
        <v>1.3646788990825689</v>
      </c>
      <c r="R35" s="2">
        <v>1.2842883548983364</v>
      </c>
      <c r="S35" s="2">
        <v>1.2859237536656891</v>
      </c>
      <c r="T35" s="2">
        <v>0.942975942975943</v>
      </c>
      <c r="U35" s="2">
        <v>0.30155979202772965</v>
      </c>
      <c r="V35" s="2">
        <v>1.0257146546943487</v>
      </c>
      <c r="Y35" s="2" t="e">
        <v>#DIV/0!</v>
      </c>
      <c r="Z35" s="2">
        <v>0.30155979202772965</v>
      </c>
      <c r="AA35" s="2">
        <v>1.0257146546943487</v>
      </c>
    </row>
  </sheetData>
  <mergeCells count="5">
    <mergeCell ref="A29:B29"/>
    <mergeCell ref="A4:A27"/>
    <mergeCell ref="C2:M2"/>
    <mergeCell ref="O2:Q2"/>
    <mergeCell ref="R2:S2"/>
  </mergeCells>
  <phoneticPr fontId="2"/>
  <pageMargins left="0.7" right="0.7" top="0.75" bottom="0.75" header="0.3" footer="0.3"/>
  <pageSetup paperSize="9" scale="5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59"/>
  <sheetViews>
    <sheetView view="pageBreakPreview" zoomScaleNormal="55" zoomScaleSheetLayoutView="100" workbookViewId="0">
      <pane ySplit="2" topLeftCell="A39" activePane="bottomLeft" state="frozen"/>
      <selection pane="bottomLeft" activeCell="W55" sqref="W55"/>
    </sheetView>
  </sheetViews>
  <sheetFormatPr defaultRowHeight="10.5" x14ac:dyDescent="0.15"/>
  <cols>
    <col min="1" max="1" width="3.375" style="18" customWidth="1"/>
    <col min="2" max="13" width="6.25" style="113" customWidth="1"/>
    <col min="14" max="16" width="6.625" style="113" customWidth="1"/>
    <col min="17" max="17" width="4.625" style="113" customWidth="1"/>
    <col min="18" max="19" width="6.375" style="113" customWidth="1"/>
    <col min="20" max="20" width="6.625" style="113" customWidth="1"/>
    <col min="21" max="22" width="6.375" style="113" customWidth="1"/>
    <col min="23" max="23" width="21.75" style="113" customWidth="1"/>
    <col min="24" max="24" width="2.25" style="18" customWidth="1"/>
    <col min="25" max="256" width="9" style="18"/>
    <col min="257" max="257" width="3.375" style="18" customWidth="1"/>
    <col min="258" max="269" width="6.25" style="18" customWidth="1"/>
    <col min="270" max="272" width="6.625" style="18" customWidth="1"/>
    <col min="273" max="273" width="4.625" style="18" customWidth="1"/>
    <col min="274" max="275" width="6.375" style="18" customWidth="1"/>
    <col min="276" max="276" width="6.625" style="18" customWidth="1"/>
    <col min="277" max="278" width="6.375" style="18" customWidth="1"/>
    <col min="279" max="279" width="21.75" style="18" customWidth="1"/>
    <col min="280" max="280" width="2.25" style="18" customWidth="1"/>
    <col min="281" max="512" width="9" style="18"/>
    <col min="513" max="513" width="3.375" style="18" customWidth="1"/>
    <col min="514" max="525" width="6.25" style="18" customWidth="1"/>
    <col min="526" max="528" width="6.625" style="18" customWidth="1"/>
    <col min="529" max="529" width="4.625" style="18" customWidth="1"/>
    <col min="530" max="531" width="6.375" style="18" customWidth="1"/>
    <col min="532" max="532" width="6.625" style="18" customWidth="1"/>
    <col min="533" max="534" width="6.375" style="18" customWidth="1"/>
    <col min="535" max="535" width="21.75" style="18" customWidth="1"/>
    <col min="536" max="536" width="2.25" style="18" customWidth="1"/>
    <col min="537" max="768" width="9" style="18"/>
    <col min="769" max="769" width="3.375" style="18" customWidth="1"/>
    <col min="770" max="781" width="6.25" style="18" customWidth="1"/>
    <col min="782" max="784" width="6.625" style="18" customWidth="1"/>
    <col min="785" max="785" width="4.625" style="18" customWidth="1"/>
    <col min="786" max="787" width="6.375" style="18" customWidth="1"/>
    <col min="788" max="788" width="6.625" style="18" customWidth="1"/>
    <col min="789" max="790" width="6.375" style="18" customWidth="1"/>
    <col min="791" max="791" width="21.75" style="18" customWidth="1"/>
    <col min="792" max="792" width="2.25" style="18" customWidth="1"/>
    <col min="793" max="1024" width="9" style="18"/>
    <col min="1025" max="1025" width="3.375" style="18" customWidth="1"/>
    <col min="1026" max="1037" width="6.25" style="18" customWidth="1"/>
    <col min="1038" max="1040" width="6.625" style="18" customWidth="1"/>
    <col min="1041" max="1041" width="4.625" style="18" customWidth="1"/>
    <col min="1042" max="1043" width="6.375" style="18" customWidth="1"/>
    <col min="1044" max="1044" width="6.625" style="18" customWidth="1"/>
    <col min="1045" max="1046" width="6.375" style="18" customWidth="1"/>
    <col min="1047" max="1047" width="21.75" style="18" customWidth="1"/>
    <col min="1048" max="1048" width="2.25" style="18" customWidth="1"/>
    <col min="1049" max="1280" width="9" style="18"/>
    <col min="1281" max="1281" width="3.375" style="18" customWidth="1"/>
    <col min="1282" max="1293" width="6.25" style="18" customWidth="1"/>
    <col min="1294" max="1296" width="6.625" style="18" customWidth="1"/>
    <col min="1297" max="1297" width="4.625" style="18" customWidth="1"/>
    <col min="1298" max="1299" width="6.375" style="18" customWidth="1"/>
    <col min="1300" max="1300" width="6.625" style="18" customWidth="1"/>
    <col min="1301" max="1302" width="6.375" style="18" customWidth="1"/>
    <col min="1303" max="1303" width="21.75" style="18" customWidth="1"/>
    <col min="1304" max="1304" width="2.25" style="18" customWidth="1"/>
    <col min="1305" max="1536" width="9" style="18"/>
    <col min="1537" max="1537" width="3.375" style="18" customWidth="1"/>
    <col min="1538" max="1549" width="6.25" style="18" customWidth="1"/>
    <col min="1550" max="1552" width="6.625" style="18" customWidth="1"/>
    <col min="1553" max="1553" width="4.625" style="18" customWidth="1"/>
    <col min="1554" max="1555" width="6.375" style="18" customWidth="1"/>
    <col min="1556" max="1556" width="6.625" style="18" customWidth="1"/>
    <col min="1557" max="1558" width="6.375" style="18" customWidth="1"/>
    <col min="1559" max="1559" width="21.75" style="18" customWidth="1"/>
    <col min="1560" max="1560" width="2.25" style="18" customWidth="1"/>
    <col min="1561" max="1792" width="9" style="18"/>
    <col min="1793" max="1793" width="3.375" style="18" customWidth="1"/>
    <col min="1794" max="1805" width="6.25" style="18" customWidth="1"/>
    <col min="1806" max="1808" width="6.625" style="18" customWidth="1"/>
    <col min="1809" max="1809" width="4.625" style="18" customWidth="1"/>
    <col min="1810" max="1811" width="6.375" style="18" customWidth="1"/>
    <col min="1812" max="1812" width="6.625" style="18" customWidth="1"/>
    <col min="1813" max="1814" width="6.375" style="18" customWidth="1"/>
    <col min="1815" max="1815" width="21.75" style="18" customWidth="1"/>
    <col min="1816" max="1816" width="2.25" style="18" customWidth="1"/>
    <col min="1817" max="2048" width="9" style="18"/>
    <col min="2049" max="2049" width="3.375" style="18" customWidth="1"/>
    <col min="2050" max="2061" width="6.25" style="18" customWidth="1"/>
    <col min="2062" max="2064" width="6.625" style="18" customWidth="1"/>
    <col min="2065" max="2065" width="4.625" style="18" customWidth="1"/>
    <col min="2066" max="2067" width="6.375" style="18" customWidth="1"/>
    <col min="2068" max="2068" width="6.625" style="18" customWidth="1"/>
    <col min="2069" max="2070" width="6.375" style="18" customWidth="1"/>
    <col min="2071" max="2071" width="21.75" style="18" customWidth="1"/>
    <col min="2072" max="2072" width="2.25" style="18" customWidth="1"/>
    <col min="2073" max="2304" width="9" style="18"/>
    <col min="2305" max="2305" width="3.375" style="18" customWidth="1"/>
    <col min="2306" max="2317" width="6.25" style="18" customWidth="1"/>
    <col min="2318" max="2320" width="6.625" style="18" customWidth="1"/>
    <col min="2321" max="2321" width="4.625" style="18" customWidth="1"/>
    <col min="2322" max="2323" width="6.375" style="18" customWidth="1"/>
    <col min="2324" max="2324" width="6.625" style="18" customWidth="1"/>
    <col min="2325" max="2326" width="6.375" style="18" customWidth="1"/>
    <col min="2327" max="2327" width="21.75" style="18" customWidth="1"/>
    <col min="2328" max="2328" width="2.25" style="18" customWidth="1"/>
    <col min="2329" max="2560" width="9" style="18"/>
    <col min="2561" max="2561" width="3.375" style="18" customWidth="1"/>
    <col min="2562" max="2573" width="6.25" style="18" customWidth="1"/>
    <col min="2574" max="2576" width="6.625" style="18" customWidth="1"/>
    <col min="2577" max="2577" width="4.625" style="18" customWidth="1"/>
    <col min="2578" max="2579" width="6.375" style="18" customWidth="1"/>
    <col min="2580" max="2580" width="6.625" style="18" customWidth="1"/>
    <col min="2581" max="2582" width="6.375" style="18" customWidth="1"/>
    <col min="2583" max="2583" width="21.75" style="18" customWidth="1"/>
    <col min="2584" max="2584" width="2.25" style="18" customWidth="1"/>
    <col min="2585" max="2816" width="9" style="18"/>
    <col min="2817" max="2817" width="3.375" style="18" customWidth="1"/>
    <col min="2818" max="2829" width="6.25" style="18" customWidth="1"/>
    <col min="2830" max="2832" width="6.625" style="18" customWidth="1"/>
    <col min="2833" max="2833" width="4.625" style="18" customWidth="1"/>
    <col min="2834" max="2835" width="6.375" style="18" customWidth="1"/>
    <col min="2836" max="2836" width="6.625" style="18" customWidth="1"/>
    <col min="2837" max="2838" width="6.375" style="18" customWidth="1"/>
    <col min="2839" max="2839" width="21.75" style="18" customWidth="1"/>
    <col min="2840" max="2840" width="2.25" style="18" customWidth="1"/>
    <col min="2841" max="3072" width="9" style="18"/>
    <col min="3073" max="3073" width="3.375" style="18" customWidth="1"/>
    <col min="3074" max="3085" width="6.25" style="18" customWidth="1"/>
    <col min="3086" max="3088" width="6.625" style="18" customWidth="1"/>
    <col min="3089" max="3089" width="4.625" style="18" customWidth="1"/>
    <col min="3090" max="3091" width="6.375" style="18" customWidth="1"/>
    <col min="3092" max="3092" width="6.625" style="18" customWidth="1"/>
    <col min="3093" max="3094" width="6.375" style="18" customWidth="1"/>
    <col min="3095" max="3095" width="21.75" style="18" customWidth="1"/>
    <col min="3096" max="3096" width="2.25" style="18" customWidth="1"/>
    <col min="3097" max="3328" width="9" style="18"/>
    <col min="3329" max="3329" width="3.375" style="18" customWidth="1"/>
    <col min="3330" max="3341" width="6.25" style="18" customWidth="1"/>
    <col min="3342" max="3344" width="6.625" style="18" customWidth="1"/>
    <col min="3345" max="3345" width="4.625" style="18" customWidth="1"/>
    <col min="3346" max="3347" width="6.375" style="18" customWidth="1"/>
    <col min="3348" max="3348" width="6.625" style="18" customWidth="1"/>
    <col min="3349" max="3350" width="6.375" style="18" customWidth="1"/>
    <col min="3351" max="3351" width="21.75" style="18" customWidth="1"/>
    <col min="3352" max="3352" width="2.25" style="18" customWidth="1"/>
    <col min="3353" max="3584" width="9" style="18"/>
    <col min="3585" max="3585" width="3.375" style="18" customWidth="1"/>
    <col min="3586" max="3597" width="6.25" style="18" customWidth="1"/>
    <col min="3598" max="3600" width="6.625" style="18" customWidth="1"/>
    <col min="3601" max="3601" width="4.625" style="18" customWidth="1"/>
    <col min="3602" max="3603" width="6.375" style="18" customWidth="1"/>
    <col min="3604" max="3604" width="6.625" style="18" customWidth="1"/>
    <col min="3605" max="3606" width="6.375" style="18" customWidth="1"/>
    <col min="3607" max="3607" width="21.75" style="18" customWidth="1"/>
    <col min="3608" max="3608" width="2.25" style="18" customWidth="1"/>
    <col min="3609" max="3840" width="9" style="18"/>
    <col min="3841" max="3841" width="3.375" style="18" customWidth="1"/>
    <col min="3842" max="3853" width="6.25" style="18" customWidth="1"/>
    <col min="3854" max="3856" width="6.625" style="18" customWidth="1"/>
    <col min="3857" max="3857" width="4.625" style="18" customWidth="1"/>
    <col min="3858" max="3859" width="6.375" style="18" customWidth="1"/>
    <col min="3860" max="3860" width="6.625" style="18" customWidth="1"/>
    <col min="3861" max="3862" width="6.375" style="18" customWidth="1"/>
    <col min="3863" max="3863" width="21.75" style="18" customWidth="1"/>
    <col min="3864" max="3864" width="2.25" style="18" customWidth="1"/>
    <col min="3865" max="4096" width="9" style="18"/>
    <col min="4097" max="4097" width="3.375" style="18" customWidth="1"/>
    <col min="4098" max="4109" width="6.25" style="18" customWidth="1"/>
    <col min="4110" max="4112" width="6.625" style="18" customWidth="1"/>
    <col min="4113" max="4113" width="4.625" style="18" customWidth="1"/>
    <col min="4114" max="4115" width="6.375" style="18" customWidth="1"/>
    <col min="4116" max="4116" width="6.625" style="18" customWidth="1"/>
    <col min="4117" max="4118" width="6.375" style="18" customWidth="1"/>
    <col min="4119" max="4119" width="21.75" style="18" customWidth="1"/>
    <col min="4120" max="4120" width="2.25" style="18" customWidth="1"/>
    <col min="4121" max="4352" width="9" style="18"/>
    <col min="4353" max="4353" width="3.375" style="18" customWidth="1"/>
    <col min="4354" max="4365" width="6.25" style="18" customWidth="1"/>
    <col min="4366" max="4368" width="6.625" style="18" customWidth="1"/>
    <col min="4369" max="4369" width="4.625" style="18" customWidth="1"/>
    <col min="4370" max="4371" width="6.375" style="18" customWidth="1"/>
    <col min="4372" max="4372" width="6.625" style="18" customWidth="1"/>
    <col min="4373" max="4374" width="6.375" style="18" customWidth="1"/>
    <col min="4375" max="4375" width="21.75" style="18" customWidth="1"/>
    <col min="4376" max="4376" width="2.25" style="18" customWidth="1"/>
    <col min="4377" max="4608" width="9" style="18"/>
    <col min="4609" max="4609" width="3.375" style="18" customWidth="1"/>
    <col min="4610" max="4621" width="6.25" style="18" customWidth="1"/>
    <col min="4622" max="4624" width="6.625" style="18" customWidth="1"/>
    <col min="4625" max="4625" width="4.625" style="18" customWidth="1"/>
    <col min="4626" max="4627" width="6.375" style="18" customWidth="1"/>
    <col min="4628" max="4628" width="6.625" style="18" customWidth="1"/>
    <col min="4629" max="4630" width="6.375" style="18" customWidth="1"/>
    <col min="4631" max="4631" width="21.75" style="18" customWidth="1"/>
    <col min="4632" max="4632" width="2.25" style="18" customWidth="1"/>
    <col min="4633" max="4864" width="9" style="18"/>
    <col min="4865" max="4865" width="3.375" style="18" customWidth="1"/>
    <col min="4866" max="4877" width="6.25" style="18" customWidth="1"/>
    <col min="4878" max="4880" width="6.625" style="18" customWidth="1"/>
    <col min="4881" max="4881" width="4.625" style="18" customWidth="1"/>
    <col min="4882" max="4883" width="6.375" style="18" customWidth="1"/>
    <col min="4884" max="4884" width="6.625" style="18" customWidth="1"/>
    <col min="4885" max="4886" width="6.375" style="18" customWidth="1"/>
    <col min="4887" max="4887" width="21.75" style="18" customWidth="1"/>
    <col min="4888" max="4888" width="2.25" style="18" customWidth="1"/>
    <col min="4889" max="5120" width="9" style="18"/>
    <col min="5121" max="5121" width="3.375" style="18" customWidth="1"/>
    <col min="5122" max="5133" width="6.25" style="18" customWidth="1"/>
    <col min="5134" max="5136" width="6.625" style="18" customWidth="1"/>
    <col min="5137" max="5137" width="4.625" style="18" customWidth="1"/>
    <col min="5138" max="5139" width="6.375" style="18" customWidth="1"/>
    <col min="5140" max="5140" width="6.625" style="18" customWidth="1"/>
    <col min="5141" max="5142" width="6.375" style="18" customWidth="1"/>
    <col min="5143" max="5143" width="21.75" style="18" customWidth="1"/>
    <col min="5144" max="5144" width="2.25" style="18" customWidth="1"/>
    <col min="5145" max="5376" width="9" style="18"/>
    <col min="5377" max="5377" width="3.375" style="18" customWidth="1"/>
    <col min="5378" max="5389" width="6.25" style="18" customWidth="1"/>
    <col min="5390" max="5392" width="6.625" style="18" customWidth="1"/>
    <col min="5393" max="5393" width="4.625" style="18" customWidth="1"/>
    <col min="5394" max="5395" width="6.375" style="18" customWidth="1"/>
    <col min="5396" max="5396" width="6.625" style="18" customWidth="1"/>
    <col min="5397" max="5398" width="6.375" style="18" customWidth="1"/>
    <col min="5399" max="5399" width="21.75" style="18" customWidth="1"/>
    <col min="5400" max="5400" width="2.25" style="18" customWidth="1"/>
    <col min="5401" max="5632" width="9" style="18"/>
    <col min="5633" max="5633" width="3.375" style="18" customWidth="1"/>
    <col min="5634" max="5645" width="6.25" style="18" customWidth="1"/>
    <col min="5646" max="5648" width="6.625" style="18" customWidth="1"/>
    <col min="5649" max="5649" width="4.625" style="18" customWidth="1"/>
    <col min="5650" max="5651" width="6.375" style="18" customWidth="1"/>
    <col min="5652" max="5652" width="6.625" style="18" customWidth="1"/>
    <col min="5653" max="5654" width="6.375" style="18" customWidth="1"/>
    <col min="5655" max="5655" width="21.75" style="18" customWidth="1"/>
    <col min="5656" max="5656" width="2.25" style="18" customWidth="1"/>
    <col min="5657" max="5888" width="9" style="18"/>
    <col min="5889" max="5889" width="3.375" style="18" customWidth="1"/>
    <col min="5890" max="5901" width="6.25" style="18" customWidth="1"/>
    <col min="5902" max="5904" width="6.625" style="18" customWidth="1"/>
    <col min="5905" max="5905" width="4.625" style="18" customWidth="1"/>
    <col min="5906" max="5907" width="6.375" style="18" customWidth="1"/>
    <col min="5908" max="5908" width="6.625" style="18" customWidth="1"/>
    <col min="5909" max="5910" width="6.375" style="18" customWidth="1"/>
    <col min="5911" max="5911" width="21.75" style="18" customWidth="1"/>
    <col min="5912" max="5912" width="2.25" style="18" customWidth="1"/>
    <col min="5913" max="6144" width="9" style="18"/>
    <col min="6145" max="6145" width="3.375" style="18" customWidth="1"/>
    <col min="6146" max="6157" width="6.25" style="18" customWidth="1"/>
    <col min="6158" max="6160" width="6.625" style="18" customWidth="1"/>
    <col min="6161" max="6161" width="4.625" style="18" customWidth="1"/>
    <col min="6162" max="6163" width="6.375" style="18" customWidth="1"/>
    <col min="6164" max="6164" width="6.625" style="18" customWidth="1"/>
    <col min="6165" max="6166" width="6.375" style="18" customWidth="1"/>
    <col min="6167" max="6167" width="21.75" style="18" customWidth="1"/>
    <col min="6168" max="6168" width="2.25" style="18" customWidth="1"/>
    <col min="6169" max="6400" width="9" style="18"/>
    <col min="6401" max="6401" width="3.375" style="18" customWidth="1"/>
    <col min="6402" max="6413" width="6.25" style="18" customWidth="1"/>
    <col min="6414" max="6416" width="6.625" style="18" customWidth="1"/>
    <col min="6417" max="6417" width="4.625" style="18" customWidth="1"/>
    <col min="6418" max="6419" width="6.375" style="18" customWidth="1"/>
    <col min="6420" max="6420" width="6.625" style="18" customWidth="1"/>
    <col min="6421" max="6422" width="6.375" style="18" customWidth="1"/>
    <col min="6423" max="6423" width="21.75" style="18" customWidth="1"/>
    <col min="6424" max="6424" width="2.25" style="18" customWidth="1"/>
    <col min="6425" max="6656" width="9" style="18"/>
    <col min="6657" max="6657" width="3.375" style="18" customWidth="1"/>
    <col min="6658" max="6669" width="6.25" style="18" customWidth="1"/>
    <col min="6670" max="6672" width="6.625" style="18" customWidth="1"/>
    <col min="6673" max="6673" width="4.625" style="18" customWidth="1"/>
    <col min="6674" max="6675" width="6.375" style="18" customWidth="1"/>
    <col min="6676" max="6676" width="6.625" style="18" customWidth="1"/>
    <col min="6677" max="6678" width="6.375" style="18" customWidth="1"/>
    <col min="6679" max="6679" width="21.75" style="18" customWidth="1"/>
    <col min="6680" max="6680" width="2.25" style="18" customWidth="1"/>
    <col min="6681" max="6912" width="9" style="18"/>
    <col min="6913" max="6913" width="3.375" style="18" customWidth="1"/>
    <col min="6914" max="6925" width="6.25" style="18" customWidth="1"/>
    <col min="6926" max="6928" width="6.625" style="18" customWidth="1"/>
    <col min="6929" max="6929" width="4.625" style="18" customWidth="1"/>
    <col min="6930" max="6931" width="6.375" style="18" customWidth="1"/>
    <col min="6932" max="6932" width="6.625" style="18" customWidth="1"/>
    <col min="6933" max="6934" width="6.375" style="18" customWidth="1"/>
    <col min="6935" max="6935" width="21.75" style="18" customWidth="1"/>
    <col min="6936" max="6936" width="2.25" style="18" customWidth="1"/>
    <col min="6937" max="7168" width="9" style="18"/>
    <col min="7169" max="7169" width="3.375" style="18" customWidth="1"/>
    <col min="7170" max="7181" width="6.25" style="18" customWidth="1"/>
    <col min="7182" max="7184" width="6.625" style="18" customWidth="1"/>
    <col min="7185" max="7185" width="4.625" style="18" customWidth="1"/>
    <col min="7186" max="7187" width="6.375" style="18" customWidth="1"/>
    <col min="7188" max="7188" width="6.625" style="18" customWidth="1"/>
    <col min="7189" max="7190" width="6.375" style="18" customWidth="1"/>
    <col min="7191" max="7191" width="21.75" style="18" customWidth="1"/>
    <col min="7192" max="7192" width="2.25" style="18" customWidth="1"/>
    <col min="7193" max="7424" width="9" style="18"/>
    <col min="7425" max="7425" width="3.375" style="18" customWidth="1"/>
    <col min="7426" max="7437" width="6.25" style="18" customWidth="1"/>
    <col min="7438" max="7440" width="6.625" style="18" customWidth="1"/>
    <col min="7441" max="7441" width="4.625" style="18" customWidth="1"/>
    <col min="7442" max="7443" width="6.375" style="18" customWidth="1"/>
    <col min="7444" max="7444" width="6.625" style="18" customWidth="1"/>
    <col min="7445" max="7446" width="6.375" style="18" customWidth="1"/>
    <col min="7447" max="7447" width="21.75" style="18" customWidth="1"/>
    <col min="7448" max="7448" width="2.25" style="18" customWidth="1"/>
    <col min="7449" max="7680" width="9" style="18"/>
    <col min="7681" max="7681" width="3.375" style="18" customWidth="1"/>
    <col min="7682" max="7693" width="6.25" style="18" customWidth="1"/>
    <col min="7694" max="7696" width="6.625" style="18" customWidth="1"/>
    <col min="7697" max="7697" width="4.625" style="18" customWidth="1"/>
    <col min="7698" max="7699" width="6.375" style="18" customWidth="1"/>
    <col min="7700" max="7700" width="6.625" style="18" customWidth="1"/>
    <col min="7701" max="7702" width="6.375" style="18" customWidth="1"/>
    <col min="7703" max="7703" width="21.75" style="18" customWidth="1"/>
    <col min="7704" max="7704" width="2.25" style="18" customWidth="1"/>
    <col min="7705" max="7936" width="9" style="18"/>
    <col min="7937" max="7937" width="3.375" style="18" customWidth="1"/>
    <col min="7938" max="7949" width="6.25" style="18" customWidth="1"/>
    <col min="7950" max="7952" width="6.625" style="18" customWidth="1"/>
    <col min="7953" max="7953" width="4.625" style="18" customWidth="1"/>
    <col min="7954" max="7955" width="6.375" style="18" customWidth="1"/>
    <col min="7956" max="7956" width="6.625" style="18" customWidth="1"/>
    <col min="7957" max="7958" width="6.375" style="18" customWidth="1"/>
    <col min="7959" max="7959" width="21.75" style="18" customWidth="1"/>
    <col min="7960" max="7960" width="2.25" style="18" customWidth="1"/>
    <col min="7961" max="8192" width="9" style="18"/>
    <col min="8193" max="8193" width="3.375" style="18" customWidth="1"/>
    <col min="8194" max="8205" width="6.25" style="18" customWidth="1"/>
    <col min="8206" max="8208" width="6.625" style="18" customWidth="1"/>
    <col min="8209" max="8209" width="4.625" style="18" customWidth="1"/>
    <col min="8210" max="8211" width="6.375" style="18" customWidth="1"/>
    <col min="8212" max="8212" width="6.625" style="18" customWidth="1"/>
    <col min="8213" max="8214" width="6.375" style="18" customWidth="1"/>
    <col min="8215" max="8215" width="21.75" style="18" customWidth="1"/>
    <col min="8216" max="8216" width="2.25" style="18" customWidth="1"/>
    <col min="8217" max="8448" width="9" style="18"/>
    <col min="8449" max="8449" width="3.375" style="18" customWidth="1"/>
    <col min="8450" max="8461" width="6.25" style="18" customWidth="1"/>
    <col min="8462" max="8464" width="6.625" style="18" customWidth="1"/>
    <col min="8465" max="8465" width="4.625" style="18" customWidth="1"/>
    <col min="8466" max="8467" width="6.375" style="18" customWidth="1"/>
    <col min="8468" max="8468" width="6.625" style="18" customWidth="1"/>
    <col min="8469" max="8470" width="6.375" style="18" customWidth="1"/>
    <col min="8471" max="8471" width="21.75" style="18" customWidth="1"/>
    <col min="8472" max="8472" width="2.25" style="18" customWidth="1"/>
    <col min="8473" max="8704" width="9" style="18"/>
    <col min="8705" max="8705" width="3.375" style="18" customWidth="1"/>
    <col min="8706" max="8717" width="6.25" style="18" customWidth="1"/>
    <col min="8718" max="8720" width="6.625" style="18" customWidth="1"/>
    <col min="8721" max="8721" width="4.625" style="18" customWidth="1"/>
    <col min="8722" max="8723" width="6.375" style="18" customWidth="1"/>
    <col min="8724" max="8724" width="6.625" style="18" customWidth="1"/>
    <col min="8725" max="8726" width="6.375" style="18" customWidth="1"/>
    <col min="8727" max="8727" width="21.75" style="18" customWidth="1"/>
    <col min="8728" max="8728" width="2.25" style="18" customWidth="1"/>
    <col min="8729" max="8960" width="9" style="18"/>
    <col min="8961" max="8961" width="3.375" style="18" customWidth="1"/>
    <col min="8962" max="8973" width="6.25" style="18" customWidth="1"/>
    <col min="8974" max="8976" width="6.625" style="18" customWidth="1"/>
    <col min="8977" max="8977" width="4.625" style="18" customWidth="1"/>
    <col min="8978" max="8979" width="6.375" style="18" customWidth="1"/>
    <col min="8980" max="8980" width="6.625" style="18" customWidth="1"/>
    <col min="8981" max="8982" width="6.375" style="18" customWidth="1"/>
    <col min="8983" max="8983" width="21.75" style="18" customWidth="1"/>
    <col min="8984" max="8984" width="2.25" style="18" customWidth="1"/>
    <col min="8985" max="9216" width="9" style="18"/>
    <col min="9217" max="9217" width="3.375" style="18" customWidth="1"/>
    <col min="9218" max="9229" width="6.25" style="18" customWidth="1"/>
    <col min="9230" max="9232" width="6.625" style="18" customWidth="1"/>
    <col min="9233" max="9233" width="4.625" style="18" customWidth="1"/>
    <col min="9234" max="9235" width="6.375" style="18" customWidth="1"/>
    <col min="9236" max="9236" width="6.625" style="18" customWidth="1"/>
    <col min="9237" max="9238" width="6.375" style="18" customWidth="1"/>
    <col min="9239" max="9239" width="21.75" style="18" customWidth="1"/>
    <col min="9240" max="9240" width="2.25" style="18" customWidth="1"/>
    <col min="9241" max="9472" width="9" style="18"/>
    <col min="9473" max="9473" width="3.375" style="18" customWidth="1"/>
    <col min="9474" max="9485" width="6.25" style="18" customWidth="1"/>
    <col min="9486" max="9488" width="6.625" style="18" customWidth="1"/>
    <col min="9489" max="9489" width="4.625" style="18" customWidth="1"/>
    <col min="9490" max="9491" width="6.375" style="18" customWidth="1"/>
    <col min="9492" max="9492" width="6.625" style="18" customWidth="1"/>
    <col min="9493" max="9494" width="6.375" style="18" customWidth="1"/>
    <col min="9495" max="9495" width="21.75" style="18" customWidth="1"/>
    <col min="9496" max="9496" width="2.25" style="18" customWidth="1"/>
    <col min="9497" max="9728" width="9" style="18"/>
    <col min="9729" max="9729" width="3.375" style="18" customWidth="1"/>
    <col min="9730" max="9741" width="6.25" style="18" customWidth="1"/>
    <col min="9742" max="9744" width="6.625" style="18" customWidth="1"/>
    <col min="9745" max="9745" width="4.625" style="18" customWidth="1"/>
    <col min="9746" max="9747" width="6.375" style="18" customWidth="1"/>
    <col min="9748" max="9748" width="6.625" style="18" customWidth="1"/>
    <col min="9749" max="9750" width="6.375" style="18" customWidth="1"/>
    <col min="9751" max="9751" width="21.75" style="18" customWidth="1"/>
    <col min="9752" max="9752" width="2.25" style="18" customWidth="1"/>
    <col min="9753" max="9984" width="9" style="18"/>
    <col min="9985" max="9985" width="3.375" style="18" customWidth="1"/>
    <col min="9986" max="9997" width="6.25" style="18" customWidth="1"/>
    <col min="9998" max="10000" width="6.625" style="18" customWidth="1"/>
    <col min="10001" max="10001" width="4.625" style="18" customWidth="1"/>
    <col min="10002" max="10003" width="6.375" style="18" customWidth="1"/>
    <col min="10004" max="10004" width="6.625" style="18" customWidth="1"/>
    <col min="10005" max="10006" width="6.375" style="18" customWidth="1"/>
    <col min="10007" max="10007" width="21.75" style="18" customWidth="1"/>
    <col min="10008" max="10008" width="2.25" style="18" customWidth="1"/>
    <col min="10009" max="10240" width="9" style="18"/>
    <col min="10241" max="10241" width="3.375" style="18" customWidth="1"/>
    <col min="10242" max="10253" width="6.25" style="18" customWidth="1"/>
    <col min="10254" max="10256" width="6.625" style="18" customWidth="1"/>
    <col min="10257" max="10257" width="4.625" style="18" customWidth="1"/>
    <col min="10258" max="10259" width="6.375" style="18" customWidth="1"/>
    <col min="10260" max="10260" width="6.625" style="18" customWidth="1"/>
    <col min="10261" max="10262" width="6.375" style="18" customWidth="1"/>
    <col min="10263" max="10263" width="21.75" style="18" customWidth="1"/>
    <col min="10264" max="10264" width="2.25" style="18" customWidth="1"/>
    <col min="10265" max="10496" width="9" style="18"/>
    <col min="10497" max="10497" width="3.375" style="18" customWidth="1"/>
    <col min="10498" max="10509" width="6.25" style="18" customWidth="1"/>
    <col min="10510" max="10512" width="6.625" style="18" customWidth="1"/>
    <col min="10513" max="10513" width="4.625" style="18" customWidth="1"/>
    <col min="10514" max="10515" width="6.375" style="18" customWidth="1"/>
    <col min="10516" max="10516" width="6.625" style="18" customWidth="1"/>
    <col min="10517" max="10518" width="6.375" style="18" customWidth="1"/>
    <col min="10519" max="10519" width="21.75" style="18" customWidth="1"/>
    <col min="10520" max="10520" width="2.25" style="18" customWidth="1"/>
    <col min="10521" max="10752" width="9" style="18"/>
    <col min="10753" max="10753" width="3.375" style="18" customWidth="1"/>
    <col min="10754" max="10765" width="6.25" style="18" customWidth="1"/>
    <col min="10766" max="10768" width="6.625" style="18" customWidth="1"/>
    <col min="10769" max="10769" width="4.625" style="18" customWidth="1"/>
    <col min="10770" max="10771" width="6.375" style="18" customWidth="1"/>
    <col min="10772" max="10772" width="6.625" style="18" customWidth="1"/>
    <col min="10773" max="10774" width="6.375" style="18" customWidth="1"/>
    <col min="10775" max="10775" width="21.75" style="18" customWidth="1"/>
    <col min="10776" max="10776" width="2.25" style="18" customWidth="1"/>
    <col min="10777" max="11008" width="9" style="18"/>
    <col min="11009" max="11009" width="3.375" style="18" customWidth="1"/>
    <col min="11010" max="11021" width="6.25" style="18" customWidth="1"/>
    <col min="11022" max="11024" width="6.625" style="18" customWidth="1"/>
    <col min="11025" max="11025" width="4.625" style="18" customWidth="1"/>
    <col min="11026" max="11027" width="6.375" style="18" customWidth="1"/>
    <col min="11028" max="11028" width="6.625" style="18" customWidth="1"/>
    <col min="11029" max="11030" width="6.375" style="18" customWidth="1"/>
    <col min="11031" max="11031" width="21.75" style="18" customWidth="1"/>
    <col min="11032" max="11032" width="2.25" style="18" customWidth="1"/>
    <col min="11033" max="11264" width="9" style="18"/>
    <col min="11265" max="11265" width="3.375" style="18" customWidth="1"/>
    <col min="11266" max="11277" width="6.25" style="18" customWidth="1"/>
    <col min="11278" max="11280" width="6.625" style="18" customWidth="1"/>
    <col min="11281" max="11281" width="4.625" style="18" customWidth="1"/>
    <col min="11282" max="11283" width="6.375" style="18" customWidth="1"/>
    <col min="11284" max="11284" width="6.625" style="18" customWidth="1"/>
    <col min="11285" max="11286" width="6.375" style="18" customWidth="1"/>
    <col min="11287" max="11287" width="21.75" style="18" customWidth="1"/>
    <col min="11288" max="11288" width="2.25" style="18" customWidth="1"/>
    <col min="11289" max="11520" width="9" style="18"/>
    <col min="11521" max="11521" width="3.375" style="18" customWidth="1"/>
    <col min="11522" max="11533" width="6.25" style="18" customWidth="1"/>
    <col min="11534" max="11536" width="6.625" style="18" customWidth="1"/>
    <col min="11537" max="11537" width="4.625" style="18" customWidth="1"/>
    <col min="11538" max="11539" width="6.375" style="18" customWidth="1"/>
    <col min="11540" max="11540" width="6.625" style="18" customWidth="1"/>
    <col min="11541" max="11542" width="6.375" style="18" customWidth="1"/>
    <col min="11543" max="11543" width="21.75" style="18" customWidth="1"/>
    <col min="11544" max="11544" width="2.25" style="18" customWidth="1"/>
    <col min="11545" max="11776" width="9" style="18"/>
    <col min="11777" max="11777" width="3.375" style="18" customWidth="1"/>
    <col min="11778" max="11789" width="6.25" style="18" customWidth="1"/>
    <col min="11790" max="11792" width="6.625" style="18" customWidth="1"/>
    <col min="11793" max="11793" width="4.625" style="18" customWidth="1"/>
    <col min="11794" max="11795" width="6.375" style="18" customWidth="1"/>
    <col min="11796" max="11796" width="6.625" style="18" customWidth="1"/>
    <col min="11797" max="11798" width="6.375" style="18" customWidth="1"/>
    <col min="11799" max="11799" width="21.75" style="18" customWidth="1"/>
    <col min="11800" max="11800" width="2.25" style="18" customWidth="1"/>
    <col min="11801" max="12032" width="9" style="18"/>
    <col min="12033" max="12033" width="3.375" style="18" customWidth="1"/>
    <col min="12034" max="12045" width="6.25" style="18" customWidth="1"/>
    <col min="12046" max="12048" width="6.625" style="18" customWidth="1"/>
    <col min="12049" max="12049" width="4.625" style="18" customWidth="1"/>
    <col min="12050" max="12051" width="6.375" style="18" customWidth="1"/>
    <col min="12052" max="12052" width="6.625" style="18" customWidth="1"/>
    <col min="12053" max="12054" width="6.375" style="18" customWidth="1"/>
    <col min="12055" max="12055" width="21.75" style="18" customWidth="1"/>
    <col min="12056" max="12056" width="2.25" style="18" customWidth="1"/>
    <col min="12057" max="12288" width="9" style="18"/>
    <col min="12289" max="12289" width="3.375" style="18" customWidth="1"/>
    <col min="12290" max="12301" width="6.25" style="18" customWidth="1"/>
    <col min="12302" max="12304" width="6.625" style="18" customWidth="1"/>
    <col min="12305" max="12305" width="4.625" style="18" customWidth="1"/>
    <col min="12306" max="12307" width="6.375" style="18" customWidth="1"/>
    <col min="12308" max="12308" width="6.625" style="18" customWidth="1"/>
    <col min="12309" max="12310" width="6.375" style="18" customWidth="1"/>
    <col min="12311" max="12311" width="21.75" style="18" customWidth="1"/>
    <col min="12312" max="12312" width="2.25" style="18" customWidth="1"/>
    <col min="12313" max="12544" width="9" style="18"/>
    <col min="12545" max="12545" width="3.375" style="18" customWidth="1"/>
    <col min="12546" max="12557" width="6.25" style="18" customWidth="1"/>
    <col min="12558" max="12560" width="6.625" style="18" customWidth="1"/>
    <col min="12561" max="12561" width="4.625" style="18" customWidth="1"/>
    <col min="12562" max="12563" width="6.375" style="18" customWidth="1"/>
    <col min="12564" max="12564" width="6.625" style="18" customWidth="1"/>
    <col min="12565" max="12566" width="6.375" style="18" customWidth="1"/>
    <col min="12567" max="12567" width="21.75" style="18" customWidth="1"/>
    <col min="12568" max="12568" width="2.25" style="18" customWidth="1"/>
    <col min="12569" max="12800" width="9" style="18"/>
    <col min="12801" max="12801" width="3.375" style="18" customWidth="1"/>
    <col min="12802" max="12813" width="6.25" style="18" customWidth="1"/>
    <col min="12814" max="12816" width="6.625" style="18" customWidth="1"/>
    <col min="12817" max="12817" width="4.625" style="18" customWidth="1"/>
    <col min="12818" max="12819" width="6.375" style="18" customWidth="1"/>
    <col min="12820" max="12820" width="6.625" style="18" customWidth="1"/>
    <col min="12821" max="12822" width="6.375" style="18" customWidth="1"/>
    <col min="12823" max="12823" width="21.75" style="18" customWidth="1"/>
    <col min="12824" max="12824" width="2.25" style="18" customWidth="1"/>
    <col min="12825" max="13056" width="9" style="18"/>
    <col min="13057" max="13057" width="3.375" style="18" customWidth="1"/>
    <col min="13058" max="13069" width="6.25" style="18" customWidth="1"/>
    <col min="13070" max="13072" width="6.625" style="18" customWidth="1"/>
    <col min="13073" max="13073" width="4.625" style="18" customWidth="1"/>
    <col min="13074" max="13075" width="6.375" style="18" customWidth="1"/>
    <col min="13076" max="13076" width="6.625" style="18" customWidth="1"/>
    <col min="13077" max="13078" width="6.375" style="18" customWidth="1"/>
    <col min="13079" max="13079" width="21.75" style="18" customWidth="1"/>
    <col min="13080" max="13080" width="2.25" style="18" customWidth="1"/>
    <col min="13081" max="13312" width="9" style="18"/>
    <col min="13313" max="13313" width="3.375" style="18" customWidth="1"/>
    <col min="13314" max="13325" width="6.25" style="18" customWidth="1"/>
    <col min="13326" max="13328" width="6.625" style="18" customWidth="1"/>
    <col min="13329" max="13329" width="4.625" style="18" customWidth="1"/>
    <col min="13330" max="13331" width="6.375" style="18" customWidth="1"/>
    <col min="13332" max="13332" width="6.625" style="18" customWidth="1"/>
    <col min="13333" max="13334" width="6.375" style="18" customWidth="1"/>
    <col min="13335" max="13335" width="21.75" style="18" customWidth="1"/>
    <col min="13336" max="13336" width="2.25" style="18" customWidth="1"/>
    <col min="13337" max="13568" width="9" style="18"/>
    <col min="13569" max="13569" width="3.375" style="18" customWidth="1"/>
    <col min="13570" max="13581" width="6.25" style="18" customWidth="1"/>
    <col min="13582" max="13584" width="6.625" style="18" customWidth="1"/>
    <col min="13585" max="13585" width="4.625" style="18" customWidth="1"/>
    <col min="13586" max="13587" width="6.375" style="18" customWidth="1"/>
    <col min="13588" max="13588" width="6.625" style="18" customWidth="1"/>
    <col min="13589" max="13590" width="6.375" style="18" customWidth="1"/>
    <col min="13591" max="13591" width="21.75" style="18" customWidth="1"/>
    <col min="13592" max="13592" width="2.25" style="18" customWidth="1"/>
    <col min="13593" max="13824" width="9" style="18"/>
    <col min="13825" max="13825" width="3.375" style="18" customWidth="1"/>
    <col min="13826" max="13837" width="6.25" style="18" customWidth="1"/>
    <col min="13838" max="13840" width="6.625" style="18" customWidth="1"/>
    <col min="13841" max="13841" width="4.625" style="18" customWidth="1"/>
    <col min="13842" max="13843" width="6.375" style="18" customWidth="1"/>
    <col min="13844" max="13844" width="6.625" style="18" customWidth="1"/>
    <col min="13845" max="13846" width="6.375" style="18" customWidth="1"/>
    <col min="13847" max="13847" width="21.75" style="18" customWidth="1"/>
    <col min="13848" max="13848" width="2.25" style="18" customWidth="1"/>
    <col min="13849" max="14080" width="9" style="18"/>
    <col min="14081" max="14081" width="3.375" style="18" customWidth="1"/>
    <col min="14082" max="14093" width="6.25" style="18" customWidth="1"/>
    <col min="14094" max="14096" width="6.625" style="18" customWidth="1"/>
    <col min="14097" max="14097" width="4.625" style="18" customWidth="1"/>
    <col min="14098" max="14099" width="6.375" style="18" customWidth="1"/>
    <col min="14100" max="14100" width="6.625" style="18" customWidth="1"/>
    <col min="14101" max="14102" width="6.375" style="18" customWidth="1"/>
    <col min="14103" max="14103" width="21.75" style="18" customWidth="1"/>
    <col min="14104" max="14104" width="2.25" style="18" customWidth="1"/>
    <col min="14105" max="14336" width="9" style="18"/>
    <col min="14337" max="14337" width="3.375" style="18" customWidth="1"/>
    <col min="14338" max="14349" width="6.25" style="18" customWidth="1"/>
    <col min="14350" max="14352" width="6.625" style="18" customWidth="1"/>
    <col min="14353" max="14353" width="4.625" style="18" customWidth="1"/>
    <col min="14354" max="14355" width="6.375" style="18" customWidth="1"/>
    <col min="14356" max="14356" width="6.625" style="18" customWidth="1"/>
    <col min="14357" max="14358" width="6.375" style="18" customWidth="1"/>
    <col min="14359" max="14359" width="21.75" style="18" customWidth="1"/>
    <col min="14360" max="14360" width="2.25" style="18" customWidth="1"/>
    <col min="14361" max="14592" width="9" style="18"/>
    <col min="14593" max="14593" width="3.375" style="18" customWidth="1"/>
    <col min="14594" max="14605" width="6.25" style="18" customWidth="1"/>
    <col min="14606" max="14608" width="6.625" style="18" customWidth="1"/>
    <col min="14609" max="14609" width="4.625" style="18" customWidth="1"/>
    <col min="14610" max="14611" width="6.375" style="18" customWidth="1"/>
    <col min="14612" max="14612" width="6.625" style="18" customWidth="1"/>
    <col min="14613" max="14614" width="6.375" style="18" customWidth="1"/>
    <col min="14615" max="14615" width="21.75" style="18" customWidth="1"/>
    <col min="14616" max="14616" width="2.25" style="18" customWidth="1"/>
    <col min="14617" max="14848" width="9" style="18"/>
    <col min="14849" max="14849" width="3.375" style="18" customWidth="1"/>
    <col min="14850" max="14861" width="6.25" style="18" customWidth="1"/>
    <col min="14862" max="14864" width="6.625" style="18" customWidth="1"/>
    <col min="14865" max="14865" width="4.625" style="18" customWidth="1"/>
    <col min="14866" max="14867" width="6.375" style="18" customWidth="1"/>
    <col min="14868" max="14868" width="6.625" style="18" customWidth="1"/>
    <col min="14869" max="14870" width="6.375" style="18" customWidth="1"/>
    <col min="14871" max="14871" width="21.75" style="18" customWidth="1"/>
    <col min="14872" max="14872" width="2.25" style="18" customWidth="1"/>
    <col min="14873" max="15104" width="9" style="18"/>
    <col min="15105" max="15105" width="3.375" style="18" customWidth="1"/>
    <col min="15106" max="15117" width="6.25" style="18" customWidth="1"/>
    <col min="15118" max="15120" width="6.625" style="18" customWidth="1"/>
    <col min="15121" max="15121" width="4.625" style="18" customWidth="1"/>
    <col min="15122" max="15123" width="6.375" style="18" customWidth="1"/>
    <col min="15124" max="15124" width="6.625" style="18" customWidth="1"/>
    <col min="15125" max="15126" width="6.375" style="18" customWidth="1"/>
    <col min="15127" max="15127" width="21.75" style="18" customWidth="1"/>
    <col min="15128" max="15128" width="2.25" style="18" customWidth="1"/>
    <col min="15129" max="15360" width="9" style="18"/>
    <col min="15361" max="15361" width="3.375" style="18" customWidth="1"/>
    <col min="15362" max="15373" width="6.25" style="18" customWidth="1"/>
    <col min="15374" max="15376" width="6.625" style="18" customWidth="1"/>
    <col min="15377" max="15377" width="4.625" style="18" customWidth="1"/>
    <col min="15378" max="15379" width="6.375" style="18" customWidth="1"/>
    <col min="15380" max="15380" width="6.625" style="18" customWidth="1"/>
    <col min="15381" max="15382" width="6.375" style="18" customWidth="1"/>
    <col min="15383" max="15383" width="21.75" style="18" customWidth="1"/>
    <col min="15384" max="15384" width="2.25" style="18" customWidth="1"/>
    <col min="15385" max="15616" width="9" style="18"/>
    <col min="15617" max="15617" width="3.375" style="18" customWidth="1"/>
    <col min="15618" max="15629" width="6.25" style="18" customWidth="1"/>
    <col min="15630" max="15632" width="6.625" style="18" customWidth="1"/>
    <col min="15633" max="15633" width="4.625" style="18" customWidth="1"/>
    <col min="15634" max="15635" width="6.375" style="18" customWidth="1"/>
    <col min="15636" max="15636" width="6.625" style="18" customWidth="1"/>
    <col min="15637" max="15638" width="6.375" style="18" customWidth="1"/>
    <col min="15639" max="15639" width="21.75" style="18" customWidth="1"/>
    <col min="15640" max="15640" width="2.25" style="18" customWidth="1"/>
    <col min="15641" max="15872" width="9" style="18"/>
    <col min="15873" max="15873" width="3.375" style="18" customWidth="1"/>
    <col min="15874" max="15885" width="6.25" style="18" customWidth="1"/>
    <col min="15886" max="15888" width="6.625" style="18" customWidth="1"/>
    <col min="15889" max="15889" width="4.625" style="18" customWidth="1"/>
    <col min="15890" max="15891" width="6.375" style="18" customWidth="1"/>
    <col min="15892" max="15892" width="6.625" style="18" customWidth="1"/>
    <col min="15893" max="15894" width="6.375" style="18" customWidth="1"/>
    <col min="15895" max="15895" width="21.75" style="18" customWidth="1"/>
    <col min="15896" max="15896" width="2.25" style="18" customWidth="1"/>
    <col min="15897" max="16128" width="9" style="18"/>
    <col min="16129" max="16129" width="3.375" style="18" customWidth="1"/>
    <col min="16130" max="16141" width="6.25" style="18" customWidth="1"/>
    <col min="16142" max="16144" width="6.625" style="18" customWidth="1"/>
    <col min="16145" max="16145" width="4.625" style="18" customWidth="1"/>
    <col min="16146" max="16147" width="6.375" style="18" customWidth="1"/>
    <col min="16148" max="16148" width="6.625" style="18" customWidth="1"/>
    <col min="16149" max="16150" width="6.375" style="18" customWidth="1"/>
    <col min="16151" max="16151" width="21.75" style="18" customWidth="1"/>
    <col min="16152" max="16152" width="2.25" style="18" customWidth="1"/>
    <col min="16153" max="16384" width="9" style="18"/>
  </cols>
  <sheetData>
    <row r="1" spans="1:23" ht="16.5" customHeight="1" thickBot="1" x14ac:dyDescent="0.2">
      <c r="A1" s="13"/>
      <c r="B1" s="14" t="s">
        <v>95</v>
      </c>
      <c r="C1" s="15"/>
      <c r="D1" s="15"/>
      <c r="E1" s="15"/>
      <c r="F1" s="15"/>
      <c r="G1" s="15"/>
      <c r="H1" s="15"/>
      <c r="I1" s="16"/>
      <c r="J1" s="16"/>
      <c r="K1" s="16"/>
      <c r="L1" s="16"/>
      <c r="M1" s="16"/>
      <c r="N1" s="15"/>
      <c r="O1" s="16"/>
      <c r="P1" s="16"/>
      <c r="Q1" s="16"/>
      <c r="R1" s="16"/>
      <c r="S1" s="16"/>
      <c r="T1" s="16"/>
      <c r="U1" s="215" t="s">
        <v>96</v>
      </c>
      <c r="V1" s="215"/>
      <c r="W1" s="17"/>
    </row>
    <row r="2" spans="1:23" ht="16.5" customHeight="1" thickBot="1" x14ac:dyDescent="0.2">
      <c r="A2" s="19" t="s">
        <v>97</v>
      </c>
      <c r="B2" s="20" t="s">
        <v>98</v>
      </c>
      <c r="C2" s="20" t="s">
        <v>99</v>
      </c>
      <c r="D2" s="20" t="s">
        <v>100</v>
      </c>
      <c r="E2" s="20" t="s">
        <v>101</v>
      </c>
      <c r="F2" s="20" t="s">
        <v>102</v>
      </c>
      <c r="G2" s="20" t="s">
        <v>103</v>
      </c>
      <c r="H2" s="21" t="s">
        <v>104</v>
      </c>
      <c r="I2" s="20" t="s">
        <v>105</v>
      </c>
      <c r="J2" s="20" t="s">
        <v>106</v>
      </c>
      <c r="K2" s="20" t="s">
        <v>107</v>
      </c>
      <c r="L2" s="20" t="s">
        <v>108</v>
      </c>
      <c r="M2" s="22" t="s">
        <v>109</v>
      </c>
      <c r="N2" s="23" t="s">
        <v>110</v>
      </c>
      <c r="O2" s="23" t="s">
        <v>111</v>
      </c>
      <c r="P2" s="23" t="s">
        <v>112</v>
      </c>
      <c r="Q2" s="23" t="s">
        <v>113</v>
      </c>
      <c r="R2" s="21" t="s">
        <v>114</v>
      </c>
      <c r="S2" s="24" t="s">
        <v>115</v>
      </c>
      <c r="T2" s="22" t="s">
        <v>116</v>
      </c>
      <c r="U2" s="25" t="s">
        <v>117</v>
      </c>
      <c r="V2" s="26" t="s">
        <v>118</v>
      </c>
      <c r="W2" s="27" t="s">
        <v>119</v>
      </c>
    </row>
    <row r="3" spans="1:23" ht="15" customHeight="1" x14ac:dyDescent="0.15">
      <c r="A3" s="28" t="s">
        <v>120</v>
      </c>
      <c r="B3" s="29">
        <v>840</v>
      </c>
      <c r="C3" s="29">
        <v>18374</v>
      </c>
      <c r="D3" s="29">
        <v>6700</v>
      </c>
      <c r="E3" s="29">
        <v>9000</v>
      </c>
      <c r="F3" s="29">
        <v>5360</v>
      </c>
      <c r="G3" s="29">
        <v>3600</v>
      </c>
      <c r="H3" s="30">
        <v>5000</v>
      </c>
      <c r="I3" s="29">
        <v>1205</v>
      </c>
      <c r="J3" s="29">
        <v>12425</v>
      </c>
      <c r="K3" s="29">
        <v>54505</v>
      </c>
      <c r="L3" s="29">
        <v>42138</v>
      </c>
      <c r="M3" s="31">
        <v>21628</v>
      </c>
      <c r="N3" s="32">
        <f t="shared" ref="N3:N15" si="0">SUM(B3:G3)</f>
        <v>43874</v>
      </c>
      <c r="O3" s="32">
        <f>SUM(H3:M3)</f>
        <v>136901</v>
      </c>
      <c r="P3" s="32">
        <f>N3+O3</f>
        <v>180775</v>
      </c>
      <c r="Q3" s="33"/>
      <c r="R3" s="30"/>
      <c r="S3" s="34"/>
      <c r="T3" s="31"/>
      <c r="U3" s="35"/>
      <c r="V3" s="36"/>
      <c r="W3" s="37"/>
    </row>
    <row r="4" spans="1:23" ht="15" customHeight="1" x14ac:dyDescent="0.15">
      <c r="A4" s="28" t="s">
        <v>121</v>
      </c>
      <c r="B4" s="38">
        <v>2344</v>
      </c>
      <c r="C4" s="38">
        <v>25971</v>
      </c>
      <c r="D4" s="38">
        <v>9782</v>
      </c>
      <c r="E4" s="38">
        <v>9983</v>
      </c>
      <c r="F4" s="38">
        <v>11433</v>
      </c>
      <c r="G4" s="38">
        <v>7646</v>
      </c>
      <c r="H4" s="39">
        <v>7868</v>
      </c>
      <c r="I4" s="38">
        <v>1309</v>
      </c>
      <c r="J4" s="38">
        <v>9210</v>
      </c>
      <c r="K4" s="38">
        <v>67962</v>
      </c>
      <c r="L4" s="38">
        <v>57746</v>
      </c>
      <c r="M4" s="40">
        <v>20525</v>
      </c>
      <c r="N4" s="41">
        <f t="shared" si="0"/>
        <v>67159</v>
      </c>
      <c r="O4" s="41">
        <f t="shared" ref="O4:O29" si="1">SUM(H4:M4)</f>
        <v>164620</v>
      </c>
      <c r="P4" s="41">
        <f t="shared" ref="P4:P52" si="2">N4+O4</f>
        <v>231779</v>
      </c>
      <c r="Q4" s="42">
        <f>P4/P3</f>
        <v>1.2821407827409763</v>
      </c>
      <c r="R4" s="39"/>
      <c r="S4" s="43"/>
      <c r="T4" s="40"/>
      <c r="U4" s="44"/>
      <c r="V4" s="45"/>
      <c r="W4" s="46"/>
    </row>
    <row r="5" spans="1:23" ht="15" customHeight="1" x14ac:dyDescent="0.15">
      <c r="A5" s="28" t="s">
        <v>122</v>
      </c>
      <c r="B5" s="38">
        <v>600</v>
      </c>
      <c r="C5" s="38">
        <v>26906</v>
      </c>
      <c r="D5" s="38">
        <v>13348</v>
      </c>
      <c r="E5" s="38">
        <v>14655</v>
      </c>
      <c r="F5" s="38">
        <v>17445</v>
      </c>
      <c r="G5" s="38">
        <v>12381</v>
      </c>
      <c r="H5" s="39">
        <v>10430</v>
      </c>
      <c r="I5" s="38">
        <v>2638</v>
      </c>
      <c r="J5" s="38">
        <v>6509</v>
      </c>
      <c r="K5" s="38">
        <v>73018</v>
      </c>
      <c r="L5" s="38">
        <v>53299</v>
      </c>
      <c r="M5" s="40">
        <v>40662</v>
      </c>
      <c r="N5" s="41">
        <f t="shared" si="0"/>
        <v>85335</v>
      </c>
      <c r="O5" s="41">
        <f t="shared" si="1"/>
        <v>186556</v>
      </c>
      <c r="P5" s="41">
        <f t="shared" si="2"/>
        <v>271891</v>
      </c>
      <c r="Q5" s="42">
        <f>P5/P4</f>
        <v>1.1730614076339962</v>
      </c>
      <c r="R5" s="39"/>
      <c r="S5" s="43"/>
      <c r="T5" s="40"/>
      <c r="U5" s="44"/>
      <c r="V5" s="45"/>
      <c r="W5" s="46"/>
    </row>
    <row r="6" spans="1:23" ht="15" customHeight="1" x14ac:dyDescent="0.15">
      <c r="A6" s="28" t="s">
        <v>123</v>
      </c>
      <c r="B6" s="38">
        <v>2629</v>
      </c>
      <c r="C6" s="38">
        <v>29378</v>
      </c>
      <c r="D6" s="38">
        <v>14775</v>
      </c>
      <c r="E6" s="38">
        <v>21397</v>
      </c>
      <c r="F6" s="38">
        <v>18856</v>
      </c>
      <c r="G6" s="38">
        <v>14149</v>
      </c>
      <c r="H6" s="39">
        <v>10968</v>
      </c>
      <c r="I6" s="38">
        <v>2403</v>
      </c>
      <c r="J6" s="38">
        <v>22632</v>
      </c>
      <c r="K6" s="38">
        <v>74326</v>
      </c>
      <c r="L6" s="38">
        <v>65665</v>
      </c>
      <c r="M6" s="40">
        <v>59385</v>
      </c>
      <c r="N6" s="41">
        <f t="shared" si="0"/>
        <v>101184</v>
      </c>
      <c r="O6" s="41">
        <f t="shared" si="1"/>
        <v>235379</v>
      </c>
      <c r="P6" s="41">
        <f t="shared" si="2"/>
        <v>336563</v>
      </c>
      <c r="Q6" s="42">
        <f>P6/P5</f>
        <v>1.2378600247893456</v>
      </c>
      <c r="R6" s="39"/>
      <c r="S6" s="43"/>
      <c r="T6" s="40"/>
      <c r="U6" s="44"/>
      <c r="V6" s="45"/>
      <c r="W6" s="46"/>
    </row>
    <row r="7" spans="1:23" ht="15" customHeight="1" x14ac:dyDescent="0.15">
      <c r="A7" s="28" t="s">
        <v>124</v>
      </c>
      <c r="B7" s="38">
        <v>5480</v>
      </c>
      <c r="C7" s="38">
        <v>44488</v>
      </c>
      <c r="D7" s="38">
        <v>11941</v>
      </c>
      <c r="E7" s="38">
        <v>16878</v>
      </c>
      <c r="F7" s="38">
        <v>18259</v>
      </c>
      <c r="G7" s="38">
        <v>13460</v>
      </c>
      <c r="H7" s="39">
        <v>12165</v>
      </c>
      <c r="I7" s="38">
        <v>2540</v>
      </c>
      <c r="J7" s="38">
        <v>32069</v>
      </c>
      <c r="K7" s="38">
        <v>101117</v>
      </c>
      <c r="L7" s="38">
        <v>78501</v>
      </c>
      <c r="M7" s="40">
        <v>54492</v>
      </c>
      <c r="N7" s="41">
        <f t="shared" si="0"/>
        <v>110506</v>
      </c>
      <c r="O7" s="41">
        <f t="shared" si="1"/>
        <v>280884</v>
      </c>
      <c r="P7" s="41">
        <f t="shared" si="2"/>
        <v>391390</v>
      </c>
      <c r="Q7" s="42">
        <f t="shared" ref="Q7:Q19" si="3">P7/P6</f>
        <v>1.1629026363563435</v>
      </c>
      <c r="R7" s="39"/>
      <c r="S7" s="43"/>
      <c r="T7" s="40"/>
      <c r="U7" s="44"/>
      <c r="V7" s="45"/>
      <c r="W7" s="46"/>
    </row>
    <row r="8" spans="1:23" ht="15" customHeight="1" x14ac:dyDescent="0.15">
      <c r="A8" s="28" t="s">
        <v>125</v>
      </c>
      <c r="B8" s="38">
        <v>6028</v>
      </c>
      <c r="C8" s="38">
        <v>48937</v>
      </c>
      <c r="D8" s="38">
        <v>13135</v>
      </c>
      <c r="E8" s="38">
        <v>18566</v>
      </c>
      <c r="F8" s="38">
        <v>20085</v>
      </c>
      <c r="G8" s="38">
        <v>14804</v>
      </c>
      <c r="H8" s="39">
        <v>13382</v>
      </c>
      <c r="I8" s="38">
        <v>2794</v>
      </c>
      <c r="J8" s="38">
        <v>30401</v>
      </c>
      <c r="K8" s="38">
        <v>115377</v>
      </c>
      <c r="L8" s="38">
        <v>84722</v>
      </c>
      <c r="M8" s="40">
        <v>55565</v>
      </c>
      <c r="N8" s="41">
        <f t="shared" si="0"/>
        <v>121555</v>
      </c>
      <c r="O8" s="41">
        <f t="shared" si="1"/>
        <v>302241</v>
      </c>
      <c r="P8" s="41">
        <f t="shared" si="2"/>
        <v>423796</v>
      </c>
      <c r="Q8" s="42">
        <f t="shared" si="3"/>
        <v>1.0827972099440455</v>
      </c>
      <c r="R8" s="39"/>
      <c r="S8" s="43"/>
      <c r="T8" s="40"/>
      <c r="U8" s="44"/>
      <c r="V8" s="45"/>
      <c r="W8" s="46"/>
    </row>
    <row r="9" spans="1:23" ht="15" customHeight="1" x14ac:dyDescent="0.15">
      <c r="A9" s="28" t="s">
        <v>126</v>
      </c>
      <c r="B9" s="38"/>
      <c r="C9" s="38">
        <v>31535</v>
      </c>
      <c r="D9" s="38">
        <v>11800</v>
      </c>
      <c r="E9" s="38">
        <v>14288</v>
      </c>
      <c r="F9" s="38">
        <v>16692</v>
      </c>
      <c r="G9" s="38">
        <v>10208</v>
      </c>
      <c r="H9" s="39">
        <v>8570</v>
      </c>
      <c r="I9" s="38"/>
      <c r="J9" s="38"/>
      <c r="K9" s="38">
        <v>298907</v>
      </c>
      <c r="L9" s="38"/>
      <c r="M9" s="40"/>
      <c r="N9" s="41">
        <f t="shared" si="0"/>
        <v>84523</v>
      </c>
      <c r="O9" s="41">
        <f t="shared" si="1"/>
        <v>307477</v>
      </c>
      <c r="P9" s="41">
        <f t="shared" si="2"/>
        <v>392000</v>
      </c>
      <c r="Q9" s="42">
        <f t="shared" si="3"/>
        <v>0.92497333622780775</v>
      </c>
      <c r="R9" s="39"/>
      <c r="S9" s="43"/>
      <c r="T9" s="40"/>
      <c r="U9" s="44"/>
      <c r="V9" s="45"/>
      <c r="W9" s="46"/>
    </row>
    <row r="10" spans="1:23" ht="15" customHeight="1" x14ac:dyDescent="0.15">
      <c r="A10" s="28" t="s">
        <v>127</v>
      </c>
      <c r="B10" s="38"/>
      <c r="C10" s="38"/>
      <c r="D10" s="38"/>
      <c r="E10" s="38">
        <v>77705</v>
      </c>
      <c r="F10" s="38"/>
      <c r="G10" s="38"/>
      <c r="H10" s="39"/>
      <c r="I10" s="38"/>
      <c r="J10" s="38">
        <v>29116</v>
      </c>
      <c r="K10" s="38">
        <v>94023</v>
      </c>
      <c r="L10" s="38">
        <v>71771</v>
      </c>
      <c r="M10" s="40">
        <v>43938</v>
      </c>
      <c r="N10" s="41">
        <f t="shared" si="0"/>
        <v>77705</v>
      </c>
      <c r="O10" s="41">
        <f t="shared" si="1"/>
        <v>238848</v>
      </c>
      <c r="P10" s="41">
        <f t="shared" si="2"/>
        <v>316553</v>
      </c>
      <c r="Q10" s="42">
        <f t="shared" si="3"/>
        <v>0.80753316326530611</v>
      </c>
      <c r="R10" s="39"/>
      <c r="S10" s="43"/>
      <c r="T10" s="40"/>
      <c r="U10" s="44"/>
      <c r="V10" s="45"/>
      <c r="W10" s="46"/>
    </row>
    <row r="11" spans="1:23" ht="15" customHeight="1" x14ac:dyDescent="0.15">
      <c r="A11" s="28" t="s">
        <v>128</v>
      </c>
      <c r="B11" s="38">
        <v>15200</v>
      </c>
      <c r="C11" s="38">
        <v>32875</v>
      </c>
      <c r="D11" s="38">
        <v>20180</v>
      </c>
      <c r="E11" s="38">
        <v>21655</v>
      </c>
      <c r="F11" s="38">
        <v>20785</v>
      </c>
      <c r="G11" s="38">
        <v>15483</v>
      </c>
      <c r="H11" s="39">
        <v>12005</v>
      </c>
      <c r="I11" s="38">
        <v>10328</v>
      </c>
      <c r="J11" s="38">
        <v>39116</v>
      </c>
      <c r="K11" s="38">
        <v>119023</v>
      </c>
      <c r="L11" s="38">
        <v>129561</v>
      </c>
      <c r="M11" s="40">
        <v>83938</v>
      </c>
      <c r="N11" s="41">
        <f t="shared" si="0"/>
        <v>126178</v>
      </c>
      <c r="O11" s="41">
        <f t="shared" si="1"/>
        <v>393971</v>
      </c>
      <c r="P11" s="41">
        <f t="shared" si="2"/>
        <v>520149</v>
      </c>
      <c r="Q11" s="42">
        <f t="shared" si="3"/>
        <v>1.6431655994414838</v>
      </c>
      <c r="R11" s="39"/>
      <c r="S11" s="43"/>
      <c r="T11" s="40"/>
      <c r="U11" s="44"/>
      <c r="V11" s="45"/>
      <c r="W11" s="46"/>
    </row>
    <row r="12" spans="1:23" ht="15" customHeight="1" x14ac:dyDescent="0.15">
      <c r="A12" s="47" t="s">
        <v>129</v>
      </c>
      <c r="B12" s="38">
        <v>20300</v>
      </c>
      <c r="C12" s="38">
        <v>62653</v>
      </c>
      <c r="D12" s="38">
        <v>33425</v>
      </c>
      <c r="E12" s="38">
        <v>36020</v>
      </c>
      <c r="F12" s="38">
        <v>45635</v>
      </c>
      <c r="G12" s="38">
        <v>28405</v>
      </c>
      <c r="H12" s="39">
        <v>23636</v>
      </c>
      <c r="I12" s="38">
        <v>4745</v>
      </c>
      <c r="J12" s="38">
        <v>42380</v>
      </c>
      <c r="K12" s="38">
        <v>141140</v>
      </c>
      <c r="L12" s="38">
        <v>151300</v>
      </c>
      <c r="M12" s="40">
        <v>101835</v>
      </c>
      <c r="N12" s="41">
        <f t="shared" si="0"/>
        <v>226438</v>
      </c>
      <c r="O12" s="41">
        <f t="shared" si="1"/>
        <v>465036</v>
      </c>
      <c r="P12" s="41">
        <f t="shared" si="2"/>
        <v>691474</v>
      </c>
      <c r="Q12" s="42">
        <f t="shared" si="3"/>
        <v>1.3293767747318557</v>
      </c>
      <c r="R12" s="39"/>
      <c r="S12" s="43"/>
      <c r="T12" s="40"/>
      <c r="U12" s="44"/>
      <c r="V12" s="45"/>
      <c r="W12" s="46" t="s">
        <v>130</v>
      </c>
    </row>
    <row r="13" spans="1:23" ht="15" customHeight="1" x14ac:dyDescent="0.15">
      <c r="A13" s="47" t="s">
        <v>131</v>
      </c>
      <c r="B13" s="38">
        <v>32100</v>
      </c>
      <c r="C13" s="38">
        <v>77218</v>
      </c>
      <c r="D13" s="38">
        <v>31970</v>
      </c>
      <c r="E13" s="38">
        <v>43390</v>
      </c>
      <c r="F13" s="38">
        <v>49950</v>
      </c>
      <c r="G13" s="38">
        <v>29930</v>
      </c>
      <c r="H13" s="39">
        <v>19641</v>
      </c>
      <c r="I13" s="38">
        <v>10440</v>
      </c>
      <c r="J13" s="38">
        <v>68494</v>
      </c>
      <c r="K13" s="38">
        <v>205244</v>
      </c>
      <c r="L13" s="38">
        <v>177528</v>
      </c>
      <c r="M13" s="40">
        <v>149383</v>
      </c>
      <c r="N13" s="41">
        <f t="shared" si="0"/>
        <v>264558</v>
      </c>
      <c r="O13" s="41">
        <f t="shared" si="1"/>
        <v>630730</v>
      </c>
      <c r="P13" s="41">
        <f t="shared" si="2"/>
        <v>895288</v>
      </c>
      <c r="Q13" s="42">
        <f t="shared" si="3"/>
        <v>1.2947529480501074</v>
      </c>
      <c r="R13" s="39">
        <v>180407</v>
      </c>
      <c r="S13" s="43"/>
      <c r="T13" s="40">
        <v>714881</v>
      </c>
      <c r="U13" s="44">
        <v>783288</v>
      </c>
      <c r="V13" s="45">
        <v>112000</v>
      </c>
      <c r="W13" s="46" t="s">
        <v>132</v>
      </c>
    </row>
    <row r="14" spans="1:23" ht="15" customHeight="1" x14ac:dyDescent="0.15">
      <c r="A14" s="47" t="s">
        <v>133</v>
      </c>
      <c r="B14" s="38">
        <v>46597</v>
      </c>
      <c r="C14" s="38">
        <v>49336</v>
      </c>
      <c r="D14" s="38">
        <v>46824</v>
      </c>
      <c r="E14" s="38">
        <v>54213</v>
      </c>
      <c r="F14" s="38">
        <v>61305</v>
      </c>
      <c r="G14" s="38">
        <v>35407</v>
      </c>
      <c r="H14" s="39">
        <v>24950</v>
      </c>
      <c r="I14" s="38">
        <v>10300</v>
      </c>
      <c r="J14" s="38">
        <v>48099</v>
      </c>
      <c r="K14" s="38">
        <v>225747</v>
      </c>
      <c r="L14" s="38">
        <v>195363</v>
      </c>
      <c r="M14" s="40">
        <v>164182</v>
      </c>
      <c r="N14" s="41">
        <f t="shared" si="0"/>
        <v>293682</v>
      </c>
      <c r="O14" s="41">
        <f t="shared" si="1"/>
        <v>668641</v>
      </c>
      <c r="P14" s="41">
        <f t="shared" si="2"/>
        <v>962323</v>
      </c>
      <c r="Q14" s="42">
        <f t="shared" si="3"/>
        <v>1.0748753473742527</v>
      </c>
      <c r="R14" s="39">
        <v>197260</v>
      </c>
      <c r="S14" s="43"/>
      <c r="T14" s="40">
        <v>765063</v>
      </c>
      <c r="U14" s="44">
        <v>862581</v>
      </c>
      <c r="V14" s="45">
        <v>99742</v>
      </c>
      <c r="W14" s="46"/>
    </row>
    <row r="15" spans="1:23" ht="15" customHeight="1" x14ac:dyDescent="0.15">
      <c r="A15" s="47" t="s">
        <v>134</v>
      </c>
      <c r="B15" s="38">
        <v>57278</v>
      </c>
      <c r="C15" s="38">
        <v>38801</v>
      </c>
      <c r="D15" s="38">
        <v>35654</v>
      </c>
      <c r="E15" s="38">
        <v>48720</v>
      </c>
      <c r="F15" s="38">
        <v>53697</v>
      </c>
      <c r="G15" s="38">
        <v>33913</v>
      </c>
      <c r="H15" s="39">
        <v>30783</v>
      </c>
      <c r="I15" s="38">
        <v>19784</v>
      </c>
      <c r="J15" s="38">
        <v>73561</v>
      </c>
      <c r="K15" s="38">
        <v>288234</v>
      </c>
      <c r="L15" s="38">
        <v>102127</v>
      </c>
      <c r="M15" s="40">
        <v>183427</v>
      </c>
      <c r="N15" s="41">
        <f t="shared" si="0"/>
        <v>268063</v>
      </c>
      <c r="O15" s="41">
        <f t="shared" si="1"/>
        <v>697916</v>
      </c>
      <c r="P15" s="41">
        <f t="shared" si="2"/>
        <v>965979</v>
      </c>
      <c r="Q15" s="42">
        <f t="shared" si="3"/>
        <v>1.0037991402055235</v>
      </c>
      <c r="R15" s="39">
        <v>177831</v>
      </c>
      <c r="S15" s="43"/>
      <c r="T15" s="40">
        <v>788148</v>
      </c>
      <c r="U15" s="44">
        <v>886963</v>
      </c>
      <c r="V15" s="45">
        <v>79016</v>
      </c>
      <c r="W15" s="46" t="s">
        <v>135</v>
      </c>
    </row>
    <row r="16" spans="1:23" ht="15" customHeight="1" x14ac:dyDescent="0.15">
      <c r="A16" s="47" t="s">
        <v>136</v>
      </c>
      <c r="B16" s="38">
        <v>56362</v>
      </c>
      <c r="C16" s="38">
        <v>41682</v>
      </c>
      <c r="D16" s="38">
        <v>35681</v>
      </c>
      <c r="E16" s="38">
        <v>49927</v>
      </c>
      <c r="F16" s="38">
        <v>58445</v>
      </c>
      <c r="G16" s="38">
        <v>34964</v>
      </c>
      <c r="H16" s="39">
        <v>27554</v>
      </c>
      <c r="I16" s="38">
        <v>14651</v>
      </c>
      <c r="J16" s="38">
        <v>21369</v>
      </c>
      <c r="K16" s="38">
        <v>252309</v>
      </c>
      <c r="L16" s="38">
        <v>237342</v>
      </c>
      <c r="M16" s="40">
        <v>229079</v>
      </c>
      <c r="N16" s="41">
        <f t="shared" ref="N16:N29" si="4">SUM(B16:G16)</f>
        <v>277061</v>
      </c>
      <c r="O16" s="41">
        <f t="shared" si="1"/>
        <v>782304</v>
      </c>
      <c r="P16" s="41">
        <f t="shared" si="2"/>
        <v>1059365</v>
      </c>
      <c r="Q16" s="42">
        <f t="shared" si="3"/>
        <v>1.0966749794767796</v>
      </c>
      <c r="R16" s="39">
        <v>175404</v>
      </c>
      <c r="S16" s="43"/>
      <c r="T16" s="40">
        <v>883961</v>
      </c>
      <c r="U16" s="44">
        <v>964651</v>
      </c>
      <c r="V16" s="45">
        <v>94714</v>
      </c>
      <c r="W16" s="46"/>
    </row>
    <row r="17" spans="1:23" ht="15" customHeight="1" x14ac:dyDescent="0.15">
      <c r="A17" s="47" t="s">
        <v>137</v>
      </c>
      <c r="B17" s="38">
        <v>66297</v>
      </c>
      <c r="C17" s="38">
        <v>55435</v>
      </c>
      <c r="D17" s="38">
        <v>35915</v>
      </c>
      <c r="E17" s="38">
        <v>53025</v>
      </c>
      <c r="F17" s="38">
        <v>47681</v>
      </c>
      <c r="G17" s="38">
        <v>38365</v>
      </c>
      <c r="H17" s="39">
        <v>22897</v>
      </c>
      <c r="I17" s="38">
        <v>12378</v>
      </c>
      <c r="J17" s="38">
        <v>57531</v>
      </c>
      <c r="K17" s="38">
        <v>274141</v>
      </c>
      <c r="L17" s="38">
        <v>265057</v>
      </c>
      <c r="M17" s="40">
        <v>247639</v>
      </c>
      <c r="N17" s="41">
        <f t="shared" si="4"/>
        <v>296718</v>
      </c>
      <c r="O17" s="41">
        <f t="shared" si="1"/>
        <v>879643</v>
      </c>
      <c r="P17" s="41">
        <f t="shared" si="2"/>
        <v>1176361</v>
      </c>
      <c r="Q17" s="42">
        <f t="shared" si="3"/>
        <v>1.1104397445639604</v>
      </c>
      <c r="R17" s="39">
        <v>206205</v>
      </c>
      <c r="S17" s="43"/>
      <c r="T17" s="40">
        <v>970156</v>
      </c>
      <c r="U17" s="44">
        <v>1103725</v>
      </c>
      <c r="V17" s="45">
        <v>72636</v>
      </c>
      <c r="W17" s="46" t="s">
        <v>138</v>
      </c>
    </row>
    <row r="18" spans="1:23" ht="15" customHeight="1" x14ac:dyDescent="0.15">
      <c r="A18" s="47" t="s">
        <v>139</v>
      </c>
      <c r="B18" s="38">
        <v>65780</v>
      </c>
      <c r="C18" s="38">
        <v>23626</v>
      </c>
      <c r="D18" s="38">
        <v>36056</v>
      </c>
      <c r="E18" s="38">
        <v>39370</v>
      </c>
      <c r="F18" s="38">
        <v>32134</v>
      </c>
      <c r="G18" s="38">
        <v>30180</v>
      </c>
      <c r="H18" s="39">
        <v>22969</v>
      </c>
      <c r="I18" s="38">
        <v>24825</v>
      </c>
      <c r="J18" s="38">
        <v>51570</v>
      </c>
      <c r="K18" s="38">
        <v>287508</v>
      </c>
      <c r="L18" s="38">
        <v>280272</v>
      </c>
      <c r="M18" s="40">
        <v>279293</v>
      </c>
      <c r="N18" s="41">
        <f t="shared" si="4"/>
        <v>227146</v>
      </c>
      <c r="O18" s="41">
        <f t="shared" si="1"/>
        <v>946437</v>
      </c>
      <c r="P18" s="41">
        <f t="shared" si="2"/>
        <v>1173583</v>
      </c>
      <c r="Q18" s="42">
        <f t="shared" si="3"/>
        <v>0.99763848002441424</v>
      </c>
      <c r="R18" s="39">
        <v>214028</v>
      </c>
      <c r="S18" s="43"/>
      <c r="T18" s="40">
        <v>959555</v>
      </c>
      <c r="U18" s="44">
        <v>1104948</v>
      </c>
      <c r="V18" s="45">
        <v>68635</v>
      </c>
      <c r="W18" s="46" t="s">
        <v>140</v>
      </c>
    </row>
    <row r="19" spans="1:23" ht="15" customHeight="1" x14ac:dyDescent="0.15">
      <c r="A19" s="47" t="s">
        <v>141</v>
      </c>
      <c r="B19" s="38">
        <v>28167</v>
      </c>
      <c r="C19" s="38">
        <v>30874</v>
      </c>
      <c r="D19" s="38">
        <v>29665</v>
      </c>
      <c r="E19" s="38">
        <v>67176</v>
      </c>
      <c r="F19" s="38">
        <v>76069</v>
      </c>
      <c r="G19" s="38">
        <v>46149</v>
      </c>
      <c r="H19" s="39">
        <v>14532</v>
      </c>
      <c r="I19" s="38">
        <v>5524</v>
      </c>
      <c r="J19" s="38">
        <v>83453</v>
      </c>
      <c r="K19" s="38">
        <v>316983</v>
      </c>
      <c r="L19" s="38">
        <v>300453</v>
      </c>
      <c r="M19" s="40">
        <v>299103</v>
      </c>
      <c r="N19" s="41">
        <f t="shared" si="4"/>
        <v>278100</v>
      </c>
      <c r="O19" s="41">
        <f t="shared" si="1"/>
        <v>1020048</v>
      </c>
      <c r="P19" s="41">
        <f t="shared" si="2"/>
        <v>1298148</v>
      </c>
      <c r="Q19" s="42">
        <f t="shared" si="3"/>
        <v>1.106140767206069</v>
      </c>
      <c r="R19" s="39">
        <v>241369</v>
      </c>
      <c r="S19" s="43"/>
      <c r="T19" s="40">
        <v>1056779</v>
      </c>
      <c r="U19" s="44">
        <v>1187582</v>
      </c>
      <c r="V19" s="45">
        <v>110566</v>
      </c>
      <c r="W19" s="46" t="s">
        <v>142</v>
      </c>
    </row>
    <row r="20" spans="1:23" ht="15" customHeight="1" x14ac:dyDescent="0.15">
      <c r="A20" s="47" t="s">
        <v>143</v>
      </c>
      <c r="B20" s="38">
        <v>18056</v>
      </c>
      <c r="C20" s="38">
        <v>32794</v>
      </c>
      <c r="D20" s="38">
        <v>29872</v>
      </c>
      <c r="E20" s="38">
        <v>69937</v>
      </c>
      <c r="F20" s="38">
        <v>84268</v>
      </c>
      <c r="G20" s="38">
        <v>39462</v>
      </c>
      <c r="H20" s="39">
        <v>19482</v>
      </c>
      <c r="I20" s="38">
        <v>5160</v>
      </c>
      <c r="J20" s="38">
        <v>122846</v>
      </c>
      <c r="K20" s="38">
        <v>331252</v>
      </c>
      <c r="L20" s="38">
        <v>325786</v>
      </c>
      <c r="M20" s="40">
        <v>321671</v>
      </c>
      <c r="N20" s="41">
        <f t="shared" si="4"/>
        <v>274389</v>
      </c>
      <c r="O20" s="41">
        <f t="shared" si="1"/>
        <v>1126197</v>
      </c>
      <c r="P20" s="41">
        <f t="shared" si="2"/>
        <v>1400586</v>
      </c>
      <c r="Q20" s="42">
        <f>P20/P19</f>
        <v>1.0789108791909705</v>
      </c>
      <c r="R20" s="39">
        <v>253058</v>
      </c>
      <c r="S20" s="43"/>
      <c r="T20" s="40">
        <v>1147528</v>
      </c>
      <c r="U20" s="44">
        <v>1274308</v>
      </c>
      <c r="V20" s="45">
        <v>126278</v>
      </c>
      <c r="W20" s="46" t="s">
        <v>144</v>
      </c>
    </row>
    <row r="21" spans="1:23" ht="15" customHeight="1" x14ac:dyDescent="0.15">
      <c r="A21" s="47" t="s">
        <v>145</v>
      </c>
      <c r="B21" s="38">
        <v>50591</v>
      </c>
      <c r="C21" s="38">
        <v>49304</v>
      </c>
      <c r="D21" s="38">
        <v>42972</v>
      </c>
      <c r="E21" s="38">
        <v>73525</v>
      </c>
      <c r="F21" s="38">
        <v>70127</v>
      </c>
      <c r="G21" s="38">
        <v>42618</v>
      </c>
      <c r="H21" s="39">
        <v>31889</v>
      </c>
      <c r="I21" s="38">
        <v>7118</v>
      </c>
      <c r="J21" s="38">
        <v>87953</v>
      </c>
      <c r="K21" s="38">
        <v>278348</v>
      </c>
      <c r="L21" s="38">
        <v>214517</v>
      </c>
      <c r="M21" s="40">
        <v>212450</v>
      </c>
      <c r="N21" s="41">
        <f t="shared" si="4"/>
        <v>329137</v>
      </c>
      <c r="O21" s="41">
        <f t="shared" si="1"/>
        <v>832275</v>
      </c>
      <c r="P21" s="41">
        <f t="shared" si="2"/>
        <v>1161412</v>
      </c>
      <c r="Q21" s="42">
        <f>P21/P20</f>
        <v>0.82923290679758332</v>
      </c>
      <c r="R21" s="39">
        <v>202187</v>
      </c>
      <c r="S21" s="43"/>
      <c r="T21" s="40">
        <v>959225</v>
      </c>
      <c r="U21" s="44">
        <v>1006746</v>
      </c>
      <c r="V21" s="45">
        <v>154666</v>
      </c>
      <c r="W21" s="46" t="s">
        <v>146</v>
      </c>
    </row>
    <row r="22" spans="1:23" ht="15" customHeight="1" x14ac:dyDescent="0.15">
      <c r="A22" s="47" t="s">
        <v>147</v>
      </c>
      <c r="B22" s="38">
        <v>46803</v>
      </c>
      <c r="C22" s="38">
        <v>49304</v>
      </c>
      <c r="D22" s="38">
        <v>52230</v>
      </c>
      <c r="E22" s="38">
        <v>100347</v>
      </c>
      <c r="F22" s="38">
        <v>104117</v>
      </c>
      <c r="G22" s="38">
        <v>50184</v>
      </c>
      <c r="H22" s="39">
        <v>44194</v>
      </c>
      <c r="I22" s="38">
        <v>16421</v>
      </c>
      <c r="J22" s="38">
        <v>107005</v>
      </c>
      <c r="K22" s="38">
        <v>280697</v>
      </c>
      <c r="L22" s="38">
        <v>231903</v>
      </c>
      <c r="M22" s="40">
        <v>253733</v>
      </c>
      <c r="N22" s="41">
        <f t="shared" si="4"/>
        <v>402985</v>
      </c>
      <c r="O22" s="41">
        <f t="shared" si="1"/>
        <v>933953</v>
      </c>
      <c r="P22" s="41">
        <f t="shared" si="2"/>
        <v>1336938</v>
      </c>
      <c r="Q22" s="42">
        <f t="shared" ref="Q22:Q47" si="5">P22/P21</f>
        <v>1.1511315536605442</v>
      </c>
      <c r="R22" s="39">
        <v>226484</v>
      </c>
      <c r="S22" s="43"/>
      <c r="T22" s="40">
        <v>1110454</v>
      </c>
      <c r="U22" s="44">
        <v>1084744</v>
      </c>
      <c r="V22" s="45">
        <v>252194</v>
      </c>
      <c r="W22" s="46" t="s">
        <v>148</v>
      </c>
    </row>
    <row r="23" spans="1:23" ht="15" customHeight="1" x14ac:dyDescent="0.15">
      <c r="A23" s="47" t="s">
        <v>149</v>
      </c>
      <c r="B23" s="38">
        <v>78529</v>
      </c>
      <c r="C23" s="38">
        <v>53846</v>
      </c>
      <c r="D23" s="38">
        <v>58771</v>
      </c>
      <c r="E23" s="38">
        <v>108771</v>
      </c>
      <c r="F23" s="38">
        <v>127789</v>
      </c>
      <c r="G23" s="38">
        <v>67391</v>
      </c>
      <c r="H23" s="39">
        <v>37693</v>
      </c>
      <c r="I23" s="38">
        <v>16978</v>
      </c>
      <c r="J23" s="38">
        <v>122950</v>
      </c>
      <c r="K23" s="38">
        <v>341993</v>
      </c>
      <c r="L23" s="38">
        <v>288163</v>
      </c>
      <c r="M23" s="40">
        <v>225675</v>
      </c>
      <c r="N23" s="41">
        <f t="shared" si="4"/>
        <v>495097</v>
      </c>
      <c r="O23" s="41">
        <f t="shared" si="1"/>
        <v>1033452</v>
      </c>
      <c r="P23" s="41">
        <f t="shared" si="2"/>
        <v>1528549</v>
      </c>
      <c r="Q23" s="42">
        <f t="shared" si="5"/>
        <v>1.1433207822651461</v>
      </c>
      <c r="R23" s="39">
        <v>267350</v>
      </c>
      <c r="S23" s="43"/>
      <c r="T23" s="40">
        <v>1261199</v>
      </c>
      <c r="U23" s="44">
        <v>1245223</v>
      </c>
      <c r="V23" s="45">
        <v>283326</v>
      </c>
      <c r="W23" s="46" t="s">
        <v>150</v>
      </c>
    </row>
    <row r="24" spans="1:23" ht="15" customHeight="1" x14ac:dyDescent="0.15">
      <c r="A24" s="47" t="s">
        <v>151</v>
      </c>
      <c r="B24" s="38">
        <v>38728</v>
      </c>
      <c r="C24" s="38">
        <v>58839</v>
      </c>
      <c r="D24" s="38">
        <v>58705</v>
      </c>
      <c r="E24" s="38">
        <v>124391</v>
      </c>
      <c r="F24" s="38">
        <v>132603</v>
      </c>
      <c r="G24" s="38">
        <v>70552</v>
      </c>
      <c r="H24" s="39">
        <v>48681</v>
      </c>
      <c r="I24" s="38">
        <v>17055</v>
      </c>
      <c r="J24" s="38">
        <v>135430</v>
      </c>
      <c r="K24" s="38">
        <v>362718</v>
      </c>
      <c r="L24" s="38">
        <v>324487</v>
      </c>
      <c r="M24" s="40">
        <v>314320</v>
      </c>
      <c r="N24" s="41">
        <f t="shared" si="4"/>
        <v>483818</v>
      </c>
      <c r="O24" s="41">
        <f t="shared" si="1"/>
        <v>1202691</v>
      </c>
      <c r="P24" s="41">
        <f t="shared" si="2"/>
        <v>1686509</v>
      </c>
      <c r="Q24" s="42">
        <f t="shared" si="5"/>
        <v>1.1033398340517706</v>
      </c>
      <c r="R24" s="39">
        <v>274708</v>
      </c>
      <c r="S24" s="43"/>
      <c r="T24" s="40">
        <v>1411801</v>
      </c>
      <c r="U24" s="44">
        <v>1374251</v>
      </c>
      <c r="V24" s="45">
        <v>312258</v>
      </c>
      <c r="W24" s="46" t="s">
        <v>152</v>
      </c>
    </row>
    <row r="25" spans="1:23" ht="15" customHeight="1" x14ac:dyDescent="0.15">
      <c r="A25" s="47" t="s">
        <v>153</v>
      </c>
      <c r="B25" s="38">
        <v>43943</v>
      </c>
      <c r="C25" s="38">
        <v>65668</v>
      </c>
      <c r="D25" s="38">
        <v>67029</v>
      </c>
      <c r="E25" s="38">
        <v>152688</v>
      </c>
      <c r="F25" s="38">
        <v>133603</v>
      </c>
      <c r="G25" s="38">
        <v>79694</v>
      </c>
      <c r="H25" s="39">
        <v>52356</v>
      </c>
      <c r="I25" s="38">
        <v>12971</v>
      </c>
      <c r="J25" s="38">
        <v>108118</v>
      </c>
      <c r="K25" s="38">
        <v>397629</v>
      </c>
      <c r="L25" s="38">
        <v>365957</v>
      </c>
      <c r="M25" s="40">
        <v>373778</v>
      </c>
      <c r="N25" s="41">
        <f t="shared" si="4"/>
        <v>542625</v>
      </c>
      <c r="O25" s="41">
        <f t="shared" si="1"/>
        <v>1310809</v>
      </c>
      <c r="P25" s="41">
        <f t="shared" si="2"/>
        <v>1853434</v>
      </c>
      <c r="Q25" s="42">
        <f t="shared" si="5"/>
        <v>1.0989766434688459</v>
      </c>
      <c r="R25" s="39">
        <v>341320</v>
      </c>
      <c r="S25" s="43"/>
      <c r="T25" s="40">
        <v>1512114</v>
      </c>
      <c r="U25" s="44">
        <v>1463944</v>
      </c>
      <c r="V25" s="45">
        <v>389490</v>
      </c>
      <c r="W25" s="46" t="s">
        <v>154</v>
      </c>
    </row>
    <row r="26" spans="1:23" ht="15" customHeight="1" x14ac:dyDescent="0.15">
      <c r="A26" s="47" t="s">
        <v>155</v>
      </c>
      <c r="B26" s="38">
        <v>33884</v>
      </c>
      <c r="C26" s="38">
        <v>72852</v>
      </c>
      <c r="D26" s="38">
        <v>64004</v>
      </c>
      <c r="E26" s="38">
        <v>185470</v>
      </c>
      <c r="F26" s="38">
        <v>149494</v>
      </c>
      <c r="G26" s="38">
        <v>77301</v>
      </c>
      <c r="H26" s="39">
        <v>56209</v>
      </c>
      <c r="I26" s="38">
        <v>13534</v>
      </c>
      <c r="J26" s="38">
        <v>139090</v>
      </c>
      <c r="K26" s="38">
        <v>424653</v>
      </c>
      <c r="L26" s="38">
        <v>377781</v>
      </c>
      <c r="M26" s="40">
        <v>382033</v>
      </c>
      <c r="N26" s="41">
        <f t="shared" si="4"/>
        <v>583005</v>
      </c>
      <c r="O26" s="41">
        <f t="shared" si="1"/>
        <v>1393300</v>
      </c>
      <c r="P26" s="41">
        <f t="shared" si="2"/>
        <v>1976305</v>
      </c>
      <c r="Q26" s="42">
        <f t="shared" si="5"/>
        <v>1.066293701313346</v>
      </c>
      <c r="R26" s="39">
        <v>386908</v>
      </c>
      <c r="S26" s="43"/>
      <c r="T26" s="40">
        <v>1589397</v>
      </c>
      <c r="U26" s="44">
        <v>1532155</v>
      </c>
      <c r="V26" s="45">
        <v>444150</v>
      </c>
      <c r="W26" s="46" t="s">
        <v>156</v>
      </c>
    </row>
    <row r="27" spans="1:23" ht="15" customHeight="1" x14ac:dyDescent="0.15">
      <c r="A27" s="47" t="s">
        <v>157</v>
      </c>
      <c r="B27" s="38">
        <v>31399</v>
      </c>
      <c r="C27" s="38">
        <v>75927</v>
      </c>
      <c r="D27" s="38">
        <v>65314</v>
      </c>
      <c r="E27" s="38">
        <v>211891</v>
      </c>
      <c r="F27" s="38">
        <v>151550</v>
      </c>
      <c r="G27" s="38">
        <v>79206</v>
      </c>
      <c r="H27" s="39">
        <v>58117</v>
      </c>
      <c r="I27" s="38">
        <v>14214</v>
      </c>
      <c r="J27" s="38">
        <v>87934</v>
      </c>
      <c r="K27" s="38">
        <v>393484</v>
      </c>
      <c r="L27" s="38">
        <v>321252</v>
      </c>
      <c r="M27" s="40">
        <v>388298</v>
      </c>
      <c r="N27" s="41">
        <f t="shared" si="4"/>
        <v>615287</v>
      </c>
      <c r="O27" s="41">
        <f t="shared" si="1"/>
        <v>1263299</v>
      </c>
      <c r="P27" s="41">
        <f t="shared" si="2"/>
        <v>1878586</v>
      </c>
      <c r="Q27" s="42">
        <f t="shared" si="5"/>
        <v>0.95055469676998239</v>
      </c>
      <c r="R27" s="39">
        <v>427604</v>
      </c>
      <c r="S27" s="43"/>
      <c r="T27" s="40">
        <v>1450982</v>
      </c>
      <c r="U27" s="44">
        <v>1347861</v>
      </c>
      <c r="V27" s="45">
        <v>530725</v>
      </c>
      <c r="W27" s="46" t="s">
        <v>158</v>
      </c>
    </row>
    <row r="28" spans="1:23" ht="15" customHeight="1" x14ac:dyDescent="0.15">
      <c r="A28" s="47" t="s">
        <v>159</v>
      </c>
      <c r="B28" s="38">
        <v>31228</v>
      </c>
      <c r="C28" s="38">
        <v>83736</v>
      </c>
      <c r="D28" s="38">
        <v>68270</v>
      </c>
      <c r="E28" s="38">
        <v>244396</v>
      </c>
      <c r="F28" s="38">
        <v>166927</v>
      </c>
      <c r="G28" s="38">
        <v>92306</v>
      </c>
      <c r="H28" s="39">
        <v>58814</v>
      </c>
      <c r="I28" s="38">
        <v>12558</v>
      </c>
      <c r="J28" s="38">
        <v>154500</v>
      </c>
      <c r="K28" s="38">
        <v>414054</v>
      </c>
      <c r="L28" s="38">
        <v>371203</v>
      </c>
      <c r="M28" s="40">
        <v>354576</v>
      </c>
      <c r="N28" s="41">
        <f t="shared" si="4"/>
        <v>686863</v>
      </c>
      <c r="O28" s="41">
        <f t="shared" si="1"/>
        <v>1365705</v>
      </c>
      <c r="P28" s="41">
        <f t="shared" si="2"/>
        <v>2052568</v>
      </c>
      <c r="Q28" s="42">
        <f t="shared" si="5"/>
        <v>1.0926132740263155</v>
      </c>
      <c r="R28" s="39">
        <v>436014</v>
      </c>
      <c r="S28" s="43"/>
      <c r="T28" s="40">
        <v>1616554</v>
      </c>
      <c r="U28" s="44">
        <v>1499530</v>
      </c>
      <c r="V28" s="45">
        <v>553038</v>
      </c>
      <c r="W28" s="46" t="s">
        <v>160</v>
      </c>
    </row>
    <row r="29" spans="1:23" ht="15" customHeight="1" x14ac:dyDescent="0.15">
      <c r="A29" s="47" t="s">
        <v>161</v>
      </c>
      <c r="B29" s="38">
        <v>30897</v>
      </c>
      <c r="C29" s="38">
        <v>84170</v>
      </c>
      <c r="D29" s="38">
        <v>76774</v>
      </c>
      <c r="E29" s="38">
        <v>263945</v>
      </c>
      <c r="F29" s="38">
        <v>173650</v>
      </c>
      <c r="G29" s="38">
        <v>95440</v>
      </c>
      <c r="H29" s="39">
        <v>60576</v>
      </c>
      <c r="I29" s="38">
        <v>15826</v>
      </c>
      <c r="J29" s="38">
        <v>134969</v>
      </c>
      <c r="K29" s="38">
        <v>392557</v>
      </c>
      <c r="L29" s="38">
        <v>352659</v>
      </c>
      <c r="M29" s="40">
        <v>343224</v>
      </c>
      <c r="N29" s="41">
        <f t="shared" si="4"/>
        <v>724876</v>
      </c>
      <c r="O29" s="41">
        <f t="shared" si="1"/>
        <v>1299811</v>
      </c>
      <c r="P29" s="41">
        <f t="shared" si="2"/>
        <v>2024687</v>
      </c>
      <c r="Q29" s="42">
        <f t="shared" si="5"/>
        <v>0.98641652797861024</v>
      </c>
      <c r="R29" s="39">
        <v>452872</v>
      </c>
      <c r="S29" s="43"/>
      <c r="T29" s="40">
        <v>1571815</v>
      </c>
      <c r="U29" s="44">
        <v>1492437</v>
      </c>
      <c r="V29" s="45">
        <v>532250</v>
      </c>
      <c r="W29" s="46" t="s">
        <v>162</v>
      </c>
    </row>
    <row r="30" spans="1:23" ht="15" customHeight="1" x14ac:dyDescent="0.15">
      <c r="A30" s="47" t="s">
        <v>163</v>
      </c>
      <c r="B30" s="38">
        <v>27260</v>
      </c>
      <c r="C30" s="38">
        <v>75708</v>
      </c>
      <c r="D30" s="38">
        <v>71690</v>
      </c>
      <c r="E30" s="38">
        <v>263595</v>
      </c>
      <c r="F30" s="38">
        <v>174255</v>
      </c>
      <c r="G30" s="38">
        <v>94384</v>
      </c>
      <c r="H30" s="39">
        <v>54833</v>
      </c>
      <c r="I30" s="38">
        <v>12225</v>
      </c>
      <c r="J30" s="38">
        <v>146204</v>
      </c>
      <c r="K30" s="38">
        <v>340537</v>
      </c>
      <c r="L30" s="38">
        <v>295362</v>
      </c>
      <c r="M30" s="40">
        <v>309062</v>
      </c>
      <c r="N30" s="41">
        <f t="shared" ref="N30:N52" si="6">SUM(B30:G30)</f>
        <v>706892</v>
      </c>
      <c r="O30" s="41">
        <f t="shared" ref="O30:O52" si="7">SUM(H30:M30)</f>
        <v>1158223</v>
      </c>
      <c r="P30" s="41">
        <f t="shared" si="2"/>
        <v>1865115</v>
      </c>
      <c r="Q30" s="42">
        <f t="shared" si="5"/>
        <v>0.92118683035945803</v>
      </c>
      <c r="R30" s="39">
        <v>446303</v>
      </c>
      <c r="S30" s="43"/>
      <c r="T30" s="40">
        <v>1418812</v>
      </c>
      <c r="U30" s="44">
        <v>1381202</v>
      </c>
      <c r="V30" s="45">
        <v>483913</v>
      </c>
      <c r="W30" s="46"/>
    </row>
    <row r="31" spans="1:23" ht="15" customHeight="1" x14ac:dyDescent="0.15">
      <c r="A31" s="47" t="s">
        <v>164</v>
      </c>
      <c r="B31" s="38">
        <v>22975</v>
      </c>
      <c r="C31" s="38">
        <v>64335</v>
      </c>
      <c r="D31" s="38">
        <v>74067</v>
      </c>
      <c r="E31" s="38">
        <v>278738</v>
      </c>
      <c r="F31" s="38">
        <v>207972</v>
      </c>
      <c r="G31" s="38">
        <v>104926</v>
      </c>
      <c r="H31" s="39">
        <v>73219</v>
      </c>
      <c r="I31" s="38">
        <v>13126</v>
      </c>
      <c r="J31" s="38">
        <v>123915</v>
      </c>
      <c r="K31" s="38">
        <v>323360</v>
      </c>
      <c r="L31" s="38">
        <v>272780</v>
      </c>
      <c r="M31" s="40">
        <v>276454</v>
      </c>
      <c r="N31" s="41">
        <f t="shared" si="6"/>
        <v>753013</v>
      </c>
      <c r="O31" s="41">
        <f t="shared" si="7"/>
        <v>1082854</v>
      </c>
      <c r="P31" s="41">
        <f t="shared" si="2"/>
        <v>1835867</v>
      </c>
      <c r="Q31" s="42">
        <f t="shared" si="5"/>
        <v>0.98431839323580583</v>
      </c>
      <c r="R31" s="39">
        <v>467709</v>
      </c>
      <c r="S31" s="43"/>
      <c r="T31" s="40">
        <v>1368158</v>
      </c>
      <c r="U31" s="44">
        <v>1398893</v>
      </c>
      <c r="V31" s="45">
        <v>436974</v>
      </c>
      <c r="W31" s="46" t="s">
        <v>165</v>
      </c>
    </row>
    <row r="32" spans="1:23" ht="15" customHeight="1" x14ac:dyDescent="0.15">
      <c r="A32" s="47" t="s">
        <v>166</v>
      </c>
      <c r="B32" s="38">
        <v>31445</v>
      </c>
      <c r="C32" s="38">
        <v>80133</v>
      </c>
      <c r="D32" s="38">
        <v>68823</v>
      </c>
      <c r="E32" s="38">
        <v>350894</v>
      </c>
      <c r="F32" s="38">
        <v>284089</v>
      </c>
      <c r="G32" s="38">
        <v>126696</v>
      </c>
      <c r="H32" s="39">
        <v>79094</v>
      </c>
      <c r="I32" s="38">
        <v>12241</v>
      </c>
      <c r="J32" s="38">
        <v>123278</v>
      </c>
      <c r="K32" s="38">
        <v>291920</v>
      </c>
      <c r="L32" s="38">
        <v>289081</v>
      </c>
      <c r="M32" s="40">
        <v>294763</v>
      </c>
      <c r="N32" s="41">
        <f t="shared" si="6"/>
        <v>942080</v>
      </c>
      <c r="O32" s="41">
        <f t="shared" si="7"/>
        <v>1090377</v>
      </c>
      <c r="P32" s="41">
        <f t="shared" si="2"/>
        <v>2032457</v>
      </c>
      <c r="Q32" s="42">
        <f t="shared" si="5"/>
        <v>1.1070829204947854</v>
      </c>
      <c r="R32" s="39">
        <v>503262</v>
      </c>
      <c r="S32" s="43"/>
      <c r="T32" s="40">
        <v>1529195</v>
      </c>
      <c r="U32" s="44">
        <v>1577422</v>
      </c>
      <c r="V32" s="45">
        <v>455035</v>
      </c>
      <c r="W32" s="46" t="s">
        <v>167</v>
      </c>
    </row>
    <row r="33" spans="1:37" ht="15" customHeight="1" x14ac:dyDescent="0.15">
      <c r="A33" s="47" t="s">
        <v>168</v>
      </c>
      <c r="B33" s="38">
        <v>47438</v>
      </c>
      <c r="C33" s="38">
        <v>82505</v>
      </c>
      <c r="D33" s="38">
        <v>88378</v>
      </c>
      <c r="E33" s="38">
        <v>343346</v>
      </c>
      <c r="F33" s="38">
        <v>287604</v>
      </c>
      <c r="G33" s="38">
        <v>129648</v>
      </c>
      <c r="H33" s="39">
        <v>79310</v>
      </c>
      <c r="I33" s="38">
        <v>22306</v>
      </c>
      <c r="J33" s="38">
        <v>151671</v>
      </c>
      <c r="K33" s="38">
        <v>313519</v>
      </c>
      <c r="L33" s="38">
        <v>297312</v>
      </c>
      <c r="M33" s="40">
        <v>306111</v>
      </c>
      <c r="N33" s="41">
        <f t="shared" si="6"/>
        <v>978919</v>
      </c>
      <c r="O33" s="41">
        <f t="shared" si="7"/>
        <v>1170229</v>
      </c>
      <c r="P33" s="41">
        <f t="shared" si="2"/>
        <v>2149148</v>
      </c>
      <c r="Q33" s="42">
        <f t="shared" si="5"/>
        <v>1.0574137607831309</v>
      </c>
      <c r="R33" s="39">
        <v>518938</v>
      </c>
      <c r="S33" s="43"/>
      <c r="T33" s="40">
        <v>1630210</v>
      </c>
      <c r="U33" s="44">
        <v>1630556</v>
      </c>
      <c r="V33" s="45">
        <v>518592</v>
      </c>
      <c r="W33" s="46"/>
    </row>
    <row r="34" spans="1:37" ht="15" customHeight="1" x14ac:dyDescent="0.15">
      <c r="A34" s="47" t="s">
        <v>169</v>
      </c>
      <c r="B34" s="38">
        <v>57577</v>
      </c>
      <c r="C34" s="38">
        <v>77208</v>
      </c>
      <c r="D34" s="38">
        <v>94785</v>
      </c>
      <c r="E34" s="38">
        <v>352631</v>
      </c>
      <c r="F34" s="38">
        <v>279305</v>
      </c>
      <c r="G34" s="38">
        <v>120718</v>
      </c>
      <c r="H34" s="39">
        <v>86654</v>
      </c>
      <c r="I34" s="38">
        <v>17393</v>
      </c>
      <c r="J34" s="38">
        <v>147294</v>
      </c>
      <c r="K34" s="38">
        <v>264994</v>
      </c>
      <c r="L34" s="38">
        <v>280062</v>
      </c>
      <c r="M34" s="40">
        <v>304103</v>
      </c>
      <c r="N34" s="41">
        <f t="shared" si="6"/>
        <v>982224</v>
      </c>
      <c r="O34" s="41">
        <f t="shared" si="7"/>
        <v>1100500</v>
      </c>
      <c r="P34" s="41">
        <f t="shared" si="2"/>
        <v>2082724</v>
      </c>
      <c r="Q34" s="42">
        <f t="shared" si="5"/>
        <v>0.96909286842972187</v>
      </c>
      <c r="R34" s="39">
        <v>521336</v>
      </c>
      <c r="S34" s="43"/>
      <c r="T34" s="40">
        <v>1561388</v>
      </c>
      <c r="U34" s="44">
        <v>1547374</v>
      </c>
      <c r="V34" s="45">
        <v>535350</v>
      </c>
      <c r="W34" s="46"/>
    </row>
    <row r="35" spans="1:37" ht="15" customHeight="1" x14ac:dyDescent="0.15">
      <c r="A35" s="47" t="s">
        <v>170</v>
      </c>
      <c r="B35" s="38">
        <v>56212</v>
      </c>
      <c r="C35" s="38">
        <v>81009</v>
      </c>
      <c r="D35" s="38">
        <v>119650</v>
      </c>
      <c r="E35" s="38">
        <v>450313</v>
      </c>
      <c r="F35" s="38">
        <v>342179</v>
      </c>
      <c r="G35" s="38">
        <v>186387</v>
      </c>
      <c r="H35" s="39">
        <v>99528</v>
      </c>
      <c r="I35" s="38">
        <v>32876</v>
      </c>
      <c r="J35" s="38">
        <v>169882</v>
      </c>
      <c r="K35" s="38">
        <v>293013</v>
      </c>
      <c r="L35" s="38">
        <v>265212</v>
      </c>
      <c r="M35" s="40">
        <v>280725</v>
      </c>
      <c r="N35" s="41">
        <f t="shared" si="6"/>
        <v>1235750</v>
      </c>
      <c r="O35" s="41">
        <f t="shared" si="7"/>
        <v>1141236</v>
      </c>
      <c r="P35" s="41">
        <f t="shared" si="2"/>
        <v>2376986</v>
      </c>
      <c r="Q35" s="42">
        <f t="shared" si="5"/>
        <v>1.1412870836462248</v>
      </c>
      <c r="R35" s="39">
        <v>552076</v>
      </c>
      <c r="S35" s="43">
        <v>579680</v>
      </c>
      <c r="T35" s="40">
        <v>1824910</v>
      </c>
      <c r="U35" s="44">
        <v>1736704</v>
      </c>
      <c r="V35" s="45">
        <v>640282</v>
      </c>
      <c r="W35" s="46" t="s">
        <v>171</v>
      </c>
    </row>
    <row r="36" spans="1:37" ht="15" customHeight="1" x14ac:dyDescent="0.15">
      <c r="A36" s="47" t="s">
        <v>172</v>
      </c>
      <c r="B36" s="48">
        <v>57696</v>
      </c>
      <c r="C36" s="48">
        <v>91226</v>
      </c>
      <c r="D36" s="48">
        <v>162559</v>
      </c>
      <c r="E36" s="48">
        <v>459442</v>
      </c>
      <c r="F36" s="48">
        <v>340595</v>
      </c>
      <c r="G36" s="48">
        <v>164094</v>
      </c>
      <c r="H36" s="49">
        <v>89669</v>
      </c>
      <c r="I36" s="48">
        <v>17802</v>
      </c>
      <c r="J36" s="48">
        <v>149397</v>
      </c>
      <c r="K36" s="48">
        <v>261431</v>
      </c>
      <c r="L36" s="48">
        <v>245557</v>
      </c>
      <c r="M36" s="50">
        <v>254549</v>
      </c>
      <c r="N36" s="51">
        <f t="shared" si="6"/>
        <v>1275612</v>
      </c>
      <c r="O36" s="51">
        <f t="shared" si="7"/>
        <v>1018405</v>
      </c>
      <c r="P36" s="51">
        <f t="shared" si="2"/>
        <v>2294017</v>
      </c>
      <c r="Q36" s="52">
        <f t="shared" si="5"/>
        <v>0.96509487224577684</v>
      </c>
      <c r="R36" s="49">
        <v>542893</v>
      </c>
      <c r="S36" s="53">
        <v>570035</v>
      </c>
      <c r="T36" s="50">
        <v>1751124</v>
      </c>
      <c r="U36" s="54">
        <v>1555185</v>
      </c>
      <c r="V36" s="55">
        <v>738832</v>
      </c>
      <c r="W36" s="56"/>
    </row>
    <row r="37" spans="1:37" ht="15" customHeight="1" x14ac:dyDescent="0.15">
      <c r="A37" s="47" t="s">
        <v>173</v>
      </c>
      <c r="B37" s="48">
        <v>43627</v>
      </c>
      <c r="C37" s="48">
        <v>87467</v>
      </c>
      <c r="D37" s="48">
        <v>160948</v>
      </c>
      <c r="E37" s="48">
        <v>412192</v>
      </c>
      <c r="F37" s="48">
        <v>319211</v>
      </c>
      <c r="G37" s="48">
        <v>156260</v>
      </c>
      <c r="H37" s="49">
        <v>95354</v>
      </c>
      <c r="I37" s="48">
        <v>26737</v>
      </c>
      <c r="J37" s="48">
        <v>156351</v>
      </c>
      <c r="K37" s="48">
        <v>231724</v>
      </c>
      <c r="L37" s="48">
        <v>213243</v>
      </c>
      <c r="M37" s="50">
        <v>240021</v>
      </c>
      <c r="N37" s="51">
        <f t="shared" si="6"/>
        <v>1179705</v>
      </c>
      <c r="O37" s="51">
        <f t="shared" si="7"/>
        <v>963430</v>
      </c>
      <c r="P37" s="51">
        <f t="shared" si="2"/>
        <v>2143135</v>
      </c>
      <c r="Q37" s="52">
        <f t="shared" si="5"/>
        <v>0.93422803754287786</v>
      </c>
      <c r="R37" s="49">
        <v>530239</v>
      </c>
      <c r="S37" s="53">
        <v>556746</v>
      </c>
      <c r="T37" s="50">
        <v>1612896</v>
      </c>
      <c r="U37" s="54">
        <v>1447179</v>
      </c>
      <c r="V37" s="55">
        <v>695956</v>
      </c>
      <c r="W37" s="57"/>
    </row>
    <row r="38" spans="1:37" s="58" customFormat="1" ht="15" customHeight="1" x14ac:dyDescent="0.15">
      <c r="A38" s="47" t="s">
        <v>174</v>
      </c>
      <c r="B38" s="48">
        <v>48875</v>
      </c>
      <c r="C38" s="48">
        <v>80978</v>
      </c>
      <c r="D38" s="48">
        <v>154253</v>
      </c>
      <c r="E38" s="48">
        <v>425438</v>
      </c>
      <c r="F38" s="48">
        <v>295581</v>
      </c>
      <c r="G38" s="48">
        <v>156276</v>
      </c>
      <c r="H38" s="49">
        <v>100278</v>
      </c>
      <c r="I38" s="48">
        <v>25441</v>
      </c>
      <c r="J38" s="48">
        <v>172798</v>
      </c>
      <c r="K38" s="48">
        <v>234645</v>
      </c>
      <c r="L38" s="48">
        <v>202129</v>
      </c>
      <c r="M38" s="50">
        <v>221819</v>
      </c>
      <c r="N38" s="51">
        <f t="shared" si="6"/>
        <v>1161401</v>
      </c>
      <c r="O38" s="51">
        <f t="shared" si="7"/>
        <v>957110</v>
      </c>
      <c r="P38" s="51">
        <f t="shared" si="2"/>
        <v>2118511</v>
      </c>
      <c r="Q38" s="52">
        <f t="shared" si="5"/>
        <v>0.9885102898324184</v>
      </c>
      <c r="R38" s="49">
        <v>532068</v>
      </c>
      <c r="S38" s="53">
        <v>558665</v>
      </c>
      <c r="T38" s="50">
        <v>1586443</v>
      </c>
      <c r="U38" s="54">
        <v>1439451</v>
      </c>
      <c r="V38" s="55">
        <v>679060</v>
      </c>
      <c r="W38" s="57"/>
    </row>
    <row r="39" spans="1:37" s="58" customFormat="1" ht="15" customHeight="1" x14ac:dyDescent="0.15">
      <c r="A39" s="47" t="s">
        <v>175</v>
      </c>
      <c r="B39" s="48">
        <v>46753</v>
      </c>
      <c r="C39" s="48">
        <v>98108</v>
      </c>
      <c r="D39" s="48">
        <v>173881</v>
      </c>
      <c r="E39" s="48">
        <v>428257</v>
      </c>
      <c r="F39" s="48">
        <v>331563</v>
      </c>
      <c r="G39" s="48">
        <v>332854</v>
      </c>
      <c r="H39" s="49">
        <v>202389</v>
      </c>
      <c r="I39" s="48">
        <v>44511</v>
      </c>
      <c r="J39" s="48">
        <v>190149</v>
      </c>
      <c r="K39" s="48">
        <v>235491</v>
      </c>
      <c r="L39" s="48">
        <v>190858</v>
      </c>
      <c r="M39" s="50">
        <v>215270</v>
      </c>
      <c r="N39" s="51">
        <f t="shared" si="6"/>
        <v>1411416</v>
      </c>
      <c r="O39" s="51">
        <f t="shared" si="7"/>
        <v>1078668</v>
      </c>
      <c r="P39" s="59">
        <f t="shared" si="2"/>
        <v>2490084</v>
      </c>
      <c r="Q39" s="52">
        <f t="shared" si="5"/>
        <v>1.1753934721131964</v>
      </c>
      <c r="R39" s="49">
        <v>523042</v>
      </c>
      <c r="S39" s="53">
        <v>568559</v>
      </c>
      <c r="T39" s="50">
        <v>1967042</v>
      </c>
      <c r="U39" s="54">
        <v>1715377</v>
      </c>
      <c r="V39" s="55">
        <v>774707</v>
      </c>
      <c r="W39" s="57" t="s">
        <v>176</v>
      </c>
    </row>
    <row r="40" spans="1:37" s="58" customFormat="1" ht="15" customHeight="1" x14ac:dyDescent="0.15">
      <c r="A40" s="47" t="s">
        <v>177</v>
      </c>
      <c r="B40" s="48">
        <v>65384</v>
      </c>
      <c r="C40" s="48">
        <v>161408</v>
      </c>
      <c r="D40" s="48">
        <v>225560</v>
      </c>
      <c r="E40" s="48">
        <v>523620</v>
      </c>
      <c r="F40" s="48">
        <v>426439</v>
      </c>
      <c r="G40" s="48">
        <v>217503</v>
      </c>
      <c r="H40" s="49">
        <v>112609</v>
      </c>
      <c r="I40" s="48">
        <v>39369</v>
      </c>
      <c r="J40" s="48">
        <v>151428</v>
      </c>
      <c r="K40" s="48">
        <v>206240</v>
      </c>
      <c r="L40" s="48">
        <v>159209</v>
      </c>
      <c r="M40" s="50">
        <v>166349</v>
      </c>
      <c r="N40" s="51">
        <f t="shared" si="6"/>
        <v>1619914</v>
      </c>
      <c r="O40" s="51">
        <f t="shared" si="7"/>
        <v>835204</v>
      </c>
      <c r="P40" s="51">
        <f t="shared" si="2"/>
        <v>2455118</v>
      </c>
      <c r="Q40" s="52">
        <f t="shared" si="5"/>
        <v>0.98595790342815748</v>
      </c>
      <c r="R40" s="49">
        <v>494727</v>
      </c>
      <c r="S40" s="53">
        <v>536918</v>
      </c>
      <c r="T40" s="50">
        <v>1960391</v>
      </c>
      <c r="U40" s="54">
        <v>1662173</v>
      </c>
      <c r="V40" s="55">
        <v>792945</v>
      </c>
      <c r="W40" s="57"/>
    </row>
    <row r="41" spans="1:37" s="58" customFormat="1" ht="15" customHeight="1" x14ac:dyDescent="0.15">
      <c r="A41" s="47" t="s">
        <v>178</v>
      </c>
      <c r="B41" s="38">
        <v>52428</v>
      </c>
      <c r="C41" s="38">
        <v>129462</v>
      </c>
      <c r="D41" s="38">
        <v>164125</v>
      </c>
      <c r="E41" s="38">
        <v>400096</v>
      </c>
      <c r="F41" s="38">
        <v>320537</v>
      </c>
      <c r="G41" s="38">
        <v>173314</v>
      </c>
      <c r="H41" s="39">
        <v>104045</v>
      </c>
      <c r="I41" s="60">
        <v>33907</v>
      </c>
      <c r="J41" s="38">
        <v>127731</v>
      </c>
      <c r="K41" s="38">
        <v>199161</v>
      </c>
      <c r="L41" s="38">
        <v>155742</v>
      </c>
      <c r="M41" s="45">
        <v>170610</v>
      </c>
      <c r="N41" s="41">
        <f t="shared" si="6"/>
        <v>1239962</v>
      </c>
      <c r="O41" s="41">
        <f t="shared" si="7"/>
        <v>791196</v>
      </c>
      <c r="P41" s="41">
        <f t="shared" si="2"/>
        <v>2031158</v>
      </c>
      <c r="Q41" s="42">
        <f t="shared" si="5"/>
        <v>0.82731583573579759</v>
      </c>
      <c r="R41" s="39">
        <v>426172</v>
      </c>
      <c r="S41" s="38">
        <v>467616</v>
      </c>
      <c r="T41" s="45">
        <v>1604986</v>
      </c>
      <c r="U41" s="39">
        <v>1397666</v>
      </c>
      <c r="V41" s="38">
        <v>633492</v>
      </c>
      <c r="W41" s="61" t="s">
        <v>179</v>
      </c>
    </row>
    <row r="42" spans="1:37" s="58" customFormat="1" ht="15" customHeight="1" x14ac:dyDescent="0.15">
      <c r="A42" s="47" t="s">
        <v>180</v>
      </c>
      <c r="B42" s="38">
        <v>65143</v>
      </c>
      <c r="C42" s="38">
        <v>146376</v>
      </c>
      <c r="D42" s="38">
        <v>167178</v>
      </c>
      <c r="E42" s="38">
        <v>396009</v>
      </c>
      <c r="F42" s="38">
        <v>303987</v>
      </c>
      <c r="G42" s="38">
        <v>192402</v>
      </c>
      <c r="H42" s="39">
        <v>133649</v>
      </c>
      <c r="I42" s="60">
        <v>42483</v>
      </c>
      <c r="J42" s="38">
        <v>125191</v>
      </c>
      <c r="K42" s="38">
        <v>189262</v>
      </c>
      <c r="L42" s="38">
        <v>149822</v>
      </c>
      <c r="M42" s="38">
        <v>159496</v>
      </c>
      <c r="N42" s="41">
        <f t="shared" si="6"/>
        <v>1271095</v>
      </c>
      <c r="O42" s="41">
        <f t="shared" si="7"/>
        <v>799903</v>
      </c>
      <c r="P42" s="41">
        <f t="shared" si="2"/>
        <v>2070998</v>
      </c>
      <c r="Q42" s="62">
        <f t="shared" si="5"/>
        <v>1.0196144268441942</v>
      </c>
      <c r="R42" s="30">
        <f>302354+178785</f>
        <v>481139</v>
      </c>
      <c r="S42" s="29">
        <f>326593+194562</f>
        <v>521155</v>
      </c>
      <c r="T42" s="36">
        <v>1589859</v>
      </c>
      <c r="U42" s="30">
        <v>1427664</v>
      </c>
      <c r="V42" s="29">
        <v>643334</v>
      </c>
      <c r="W42" s="63" t="s">
        <v>181</v>
      </c>
      <c r="X42" s="64"/>
      <c r="Y42" s="64"/>
      <c r="Z42" s="65"/>
      <c r="AA42" s="64"/>
      <c r="AB42" s="64"/>
      <c r="AC42" s="64"/>
      <c r="AD42" s="64"/>
      <c r="AE42" s="64"/>
      <c r="AF42" s="64"/>
      <c r="AG42" s="66"/>
      <c r="AH42" s="66"/>
      <c r="AI42" s="66"/>
      <c r="AJ42" s="66"/>
      <c r="AK42" s="66"/>
    </row>
    <row r="43" spans="1:37" s="58" customFormat="1" ht="15" customHeight="1" x14ac:dyDescent="0.15">
      <c r="A43" s="47" t="s">
        <v>182</v>
      </c>
      <c r="B43" s="39">
        <v>49294</v>
      </c>
      <c r="C43" s="38">
        <v>145673</v>
      </c>
      <c r="D43" s="39">
        <v>151423</v>
      </c>
      <c r="E43" s="38">
        <v>392302</v>
      </c>
      <c r="F43" s="38">
        <v>322097</v>
      </c>
      <c r="G43" s="38">
        <v>213162</v>
      </c>
      <c r="H43" s="39">
        <v>170351</v>
      </c>
      <c r="I43" s="60">
        <v>59412</v>
      </c>
      <c r="J43" s="38">
        <v>130302</v>
      </c>
      <c r="K43" s="38">
        <v>175025</v>
      </c>
      <c r="L43" s="38">
        <v>153941</v>
      </c>
      <c r="M43" s="38">
        <v>144445</v>
      </c>
      <c r="N43" s="41">
        <f t="shared" si="6"/>
        <v>1273951</v>
      </c>
      <c r="O43" s="41">
        <f t="shared" si="7"/>
        <v>833476</v>
      </c>
      <c r="P43" s="41">
        <f t="shared" si="2"/>
        <v>2107427</v>
      </c>
      <c r="Q43" s="42">
        <f t="shared" si="5"/>
        <v>1.017590070101468</v>
      </c>
      <c r="R43" s="39">
        <v>533429</v>
      </c>
      <c r="S43" s="38">
        <v>583604</v>
      </c>
      <c r="T43" s="45">
        <v>1573998</v>
      </c>
      <c r="U43" s="39">
        <v>1393072</v>
      </c>
      <c r="V43" s="45">
        <v>714355</v>
      </c>
      <c r="W43" s="67" t="s">
        <v>181</v>
      </c>
      <c r="X43" s="64"/>
      <c r="Y43" s="64"/>
      <c r="Z43" s="65"/>
      <c r="AA43" s="64"/>
      <c r="AB43" s="64"/>
      <c r="AC43" s="64"/>
      <c r="AD43" s="64"/>
      <c r="AE43" s="64"/>
      <c r="AF43" s="64"/>
      <c r="AG43" s="66"/>
      <c r="AH43" s="66"/>
      <c r="AI43" s="66"/>
      <c r="AJ43" s="66"/>
      <c r="AK43" s="66"/>
    </row>
    <row r="44" spans="1:37" s="58" customFormat="1" ht="15" customHeight="1" x14ac:dyDescent="0.15">
      <c r="A44" s="47" t="s">
        <v>183</v>
      </c>
      <c r="B44" s="39">
        <v>57232</v>
      </c>
      <c r="C44" s="38">
        <v>128875</v>
      </c>
      <c r="D44" s="43">
        <v>150668</v>
      </c>
      <c r="E44" s="38">
        <v>359682</v>
      </c>
      <c r="F44" s="38">
        <v>300489</v>
      </c>
      <c r="G44" s="38">
        <v>197654</v>
      </c>
      <c r="H44" s="39">
        <v>159327</v>
      </c>
      <c r="I44" s="43">
        <v>51747</v>
      </c>
      <c r="J44" s="38">
        <v>144672</v>
      </c>
      <c r="K44" s="43">
        <v>189647</v>
      </c>
      <c r="L44" s="40">
        <v>165016</v>
      </c>
      <c r="M44" s="40">
        <v>162274</v>
      </c>
      <c r="N44" s="41">
        <f t="shared" si="6"/>
        <v>1194600</v>
      </c>
      <c r="O44" s="41">
        <f t="shared" si="7"/>
        <v>872683</v>
      </c>
      <c r="P44" s="43">
        <f t="shared" si="2"/>
        <v>2067283</v>
      </c>
      <c r="Q44" s="68">
        <f t="shared" si="5"/>
        <v>0.98095117885459382</v>
      </c>
      <c r="R44" s="44">
        <v>532274</v>
      </c>
      <c r="S44" s="38">
        <v>613999</v>
      </c>
      <c r="T44" s="45">
        <v>1535009</v>
      </c>
      <c r="U44" s="39">
        <v>1379070</v>
      </c>
      <c r="V44" s="40">
        <v>688213</v>
      </c>
      <c r="W44" s="61" t="s">
        <v>184</v>
      </c>
    </row>
    <row r="45" spans="1:37" s="58" customFormat="1" ht="15" customHeight="1" x14ac:dyDescent="0.15">
      <c r="A45" s="47" t="s">
        <v>185</v>
      </c>
      <c r="B45" s="69">
        <v>52264</v>
      </c>
      <c r="C45" s="69">
        <v>118350</v>
      </c>
      <c r="D45" s="70">
        <v>143353</v>
      </c>
      <c r="E45" s="69">
        <v>316051</v>
      </c>
      <c r="F45" s="69">
        <v>267196</v>
      </c>
      <c r="G45" s="69">
        <v>179115</v>
      </c>
      <c r="H45" s="71">
        <v>151541</v>
      </c>
      <c r="I45" s="70">
        <v>63624</v>
      </c>
      <c r="J45" s="69">
        <v>135112</v>
      </c>
      <c r="K45" s="70">
        <v>182370</v>
      </c>
      <c r="L45" s="72">
        <v>135529</v>
      </c>
      <c r="M45" s="72">
        <v>137021</v>
      </c>
      <c r="N45" s="73">
        <f t="shared" si="6"/>
        <v>1076329</v>
      </c>
      <c r="O45" s="73">
        <f t="shared" si="7"/>
        <v>805197</v>
      </c>
      <c r="P45" s="70">
        <f t="shared" si="2"/>
        <v>1881526</v>
      </c>
      <c r="Q45" s="74">
        <f t="shared" si="5"/>
        <v>0.91014437791052316</v>
      </c>
      <c r="R45" s="75">
        <v>485261</v>
      </c>
      <c r="S45" s="69">
        <v>653314</v>
      </c>
      <c r="T45" s="76">
        <v>1396264</v>
      </c>
      <c r="U45" s="71">
        <v>1245551</v>
      </c>
      <c r="V45" s="76">
        <v>635975</v>
      </c>
      <c r="W45" s="77" t="s">
        <v>186</v>
      </c>
    </row>
    <row r="46" spans="1:37" s="58" customFormat="1" ht="15" customHeight="1" x14ac:dyDescent="0.15">
      <c r="A46" s="47" t="s">
        <v>187</v>
      </c>
      <c r="B46" s="78">
        <v>56051</v>
      </c>
      <c r="C46" s="79">
        <v>152812</v>
      </c>
      <c r="D46" s="80">
        <v>169412</v>
      </c>
      <c r="E46" s="79">
        <v>377681</v>
      </c>
      <c r="F46" s="79">
        <v>300018</v>
      </c>
      <c r="G46" s="79">
        <v>223983</v>
      </c>
      <c r="H46" s="78">
        <v>134156</v>
      </c>
      <c r="I46" s="80">
        <v>57302</v>
      </c>
      <c r="J46" s="79">
        <v>97754</v>
      </c>
      <c r="K46" s="80">
        <v>157500</v>
      </c>
      <c r="L46" s="81">
        <v>124661</v>
      </c>
      <c r="M46" s="81">
        <v>109341</v>
      </c>
      <c r="N46" s="82">
        <f t="shared" si="6"/>
        <v>1279957</v>
      </c>
      <c r="O46" s="82">
        <f t="shared" si="7"/>
        <v>680714</v>
      </c>
      <c r="P46" s="80">
        <f t="shared" si="2"/>
        <v>1960671</v>
      </c>
      <c r="Q46" s="83">
        <f t="shared" si="5"/>
        <v>1.0420642606054873</v>
      </c>
      <c r="R46" s="84">
        <v>458976</v>
      </c>
      <c r="S46" s="79">
        <v>643084</v>
      </c>
      <c r="T46" s="85">
        <v>1501695</v>
      </c>
      <c r="U46" s="78">
        <v>1339172</v>
      </c>
      <c r="V46" s="81">
        <v>621499</v>
      </c>
      <c r="W46" s="86" t="s">
        <v>186</v>
      </c>
    </row>
    <row r="47" spans="1:37" s="58" customFormat="1" ht="15" customHeight="1" x14ac:dyDescent="0.15">
      <c r="A47" s="47" t="s">
        <v>188</v>
      </c>
      <c r="B47" s="87">
        <v>56623</v>
      </c>
      <c r="C47" s="88">
        <v>173840</v>
      </c>
      <c r="D47" s="89">
        <v>174175</v>
      </c>
      <c r="E47" s="88">
        <v>367558</v>
      </c>
      <c r="F47" s="88">
        <v>313707</v>
      </c>
      <c r="G47" s="88">
        <v>209615</v>
      </c>
      <c r="H47" s="87">
        <v>109868</v>
      </c>
      <c r="I47" s="89">
        <v>51096</v>
      </c>
      <c r="J47" s="88">
        <v>69087</v>
      </c>
      <c r="K47" s="89">
        <v>103232</v>
      </c>
      <c r="L47" s="90">
        <v>86034</v>
      </c>
      <c r="M47" s="90">
        <v>67455</v>
      </c>
      <c r="N47" s="59">
        <f t="shared" si="6"/>
        <v>1295518</v>
      </c>
      <c r="O47" s="59">
        <f t="shared" si="7"/>
        <v>486772</v>
      </c>
      <c r="P47" s="89">
        <f t="shared" si="2"/>
        <v>1782290</v>
      </c>
      <c r="Q47" s="91">
        <f t="shared" si="5"/>
        <v>0.90902043229078211</v>
      </c>
      <c r="R47" s="92">
        <v>424609</v>
      </c>
      <c r="S47" s="88">
        <v>579766</v>
      </c>
      <c r="T47" s="93">
        <v>1357681</v>
      </c>
      <c r="U47" s="87">
        <v>1191720</v>
      </c>
      <c r="V47" s="90">
        <v>590570</v>
      </c>
      <c r="W47" s="94" t="s">
        <v>189</v>
      </c>
    </row>
    <row r="48" spans="1:37" s="58" customFormat="1" ht="15" customHeight="1" x14ac:dyDescent="0.15">
      <c r="A48" s="47" t="s">
        <v>190</v>
      </c>
      <c r="B48" s="87">
        <v>53018</v>
      </c>
      <c r="C48" s="88">
        <v>143272</v>
      </c>
      <c r="D48" s="89">
        <v>168417</v>
      </c>
      <c r="E48" s="88">
        <v>373177</v>
      </c>
      <c r="F48" s="88">
        <v>291773</v>
      </c>
      <c r="G48" s="88">
        <v>205021</v>
      </c>
      <c r="H48" s="87">
        <v>118141</v>
      </c>
      <c r="I48" s="89">
        <v>52489</v>
      </c>
      <c r="J48" s="88">
        <v>67026</v>
      </c>
      <c r="K48" s="89">
        <v>99553</v>
      </c>
      <c r="L48" s="90">
        <v>82075</v>
      </c>
      <c r="M48" s="90">
        <v>70757</v>
      </c>
      <c r="N48" s="59">
        <f t="shared" si="6"/>
        <v>1234678</v>
      </c>
      <c r="O48" s="59">
        <f t="shared" si="7"/>
        <v>490041</v>
      </c>
      <c r="P48" s="89">
        <f t="shared" si="2"/>
        <v>1724719</v>
      </c>
      <c r="Q48" s="91">
        <f>P48/P47</f>
        <v>0.96769829825673714</v>
      </c>
      <c r="R48" s="92">
        <v>422940</v>
      </c>
      <c r="S48" s="88">
        <v>589361</v>
      </c>
      <c r="T48" s="93">
        <v>1301779</v>
      </c>
      <c r="U48" s="87">
        <v>1158618</v>
      </c>
      <c r="V48" s="90">
        <v>566101</v>
      </c>
      <c r="W48" s="94" t="s">
        <v>191</v>
      </c>
    </row>
    <row r="49" spans="1:23" s="58" customFormat="1" ht="15" customHeight="1" x14ac:dyDescent="0.15">
      <c r="A49" s="47" t="s">
        <v>192</v>
      </c>
      <c r="B49" s="87">
        <v>74898</v>
      </c>
      <c r="C49" s="88">
        <v>146270</v>
      </c>
      <c r="D49" s="89">
        <v>180646</v>
      </c>
      <c r="E49" s="88">
        <v>403112</v>
      </c>
      <c r="F49" s="88">
        <v>295606</v>
      </c>
      <c r="G49" s="88">
        <v>213963</v>
      </c>
      <c r="H49" s="87">
        <v>121650</v>
      </c>
      <c r="I49" s="89">
        <v>46601</v>
      </c>
      <c r="J49" s="88">
        <v>59820</v>
      </c>
      <c r="K49" s="89">
        <v>88794</v>
      </c>
      <c r="L49" s="90">
        <v>71782</v>
      </c>
      <c r="M49" s="90">
        <v>76442</v>
      </c>
      <c r="N49" s="59">
        <f t="shared" si="6"/>
        <v>1314495</v>
      </c>
      <c r="O49" s="59">
        <f t="shared" si="7"/>
        <v>465089</v>
      </c>
      <c r="P49" s="89">
        <f t="shared" si="2"/>
        <v>1779584</v>
      </c>
      <c r="Q49" s="91">
        <f>P49/P48</f>
        <v>1.0318109790638359</v>
      </c>
      <c r="R49" s="92">
        <v>414341</v>
      </c>
      <c r="S49" s="88">
        <v>627386</v>
      </c>
      <c r="T49" s="93">
        <v>1365243</v>
      </c>
      <c r="U49" s="87">
        <v>1189940</v>
      </c>
      <c r="V49" s="90">
        <v>589644</v>
      </c>
      <c r="W49" s="94" t="s">
        <v>193</v>
      </c>
    </row>
    <row r="50" spans="1:23" s="58" customFormat="1" ht="15" customHeight="1" x14ac:dyDescent="0.15">
      <c r="A50" s="47" t="s">
        <v>194</v>
      </c>
      <c r="B50" s="87">
        <v>66100</v>
      </c>
      <c r="C50" s="88">
        <v>143953</v>
      </c>
      <c r="D50" s="89">
        <v>188372</v>
      </c>
      <c r="E50" s="88">
        <v>372137</v>
      </c>
      <c r="F50" s="88">
        <v>291183</v>
      </c>
      <c r="G50" s="88">
        <v>201753</v>
      </c>
      <c r="H50" s="87">
        <v>115187</v>
      </c>
      <c r="I50" s="89">
        <v>47491</v>
      </c>
      <c r="J50" s="88">
        <v>66811</v>
      </c>
      <c r="K50" s="89">
        <v>100701</v>
      </c>
      <c r="L50" s="90">
        <v>81530</v>
      </c>
      <c r="M50" s="90">
        <v>93767</v>
      </c>
      <c r="N50" s="59">
        <f t="shared" si="6"/>
        <v>1263498</v>
      </c>
      <c r="O50" s="59">
        <f t="shared" si="7"/>
        <v>505487</v>
      </c>
      <c r="P50" s="89">
        <f t="shared" si="2"/>
        <v>1768985</v>
      </c>
      <c r="Q50" s="91">
        <f>P50/P49</f>
        <v>0.99404411368050061</v>
      </c>
      <c r="R50" s="92">
        <v>442521</v>
      </c>
      <c r="S50" s="88">
        <v>684708</v>
      </c>
      <c r="T50" s="93">
        <v>1326464</v>
      </c>
      <c r="U50" s="87">
        <v>1190898</v>
      </c>
      <c r="V50" s="90">
        <v>578087</v>
      </c>
      <c r="W50" s="77" t="s">
        <v>195</v>
      </c>
    </row>
    <row r="51" spans="1:23" s="58" customFormat="1" ht="15" customHeight="1" x14ac:dyDescent="0.15">
      <c r="A51" s="47" t="s">
        <v>196</v>
      </c>
      <c r="B51" s="87">
        <v>66446</v>
      </c>
      <c r="C51" s="88">
        <v>140430</v>
      </c>
      <c r="D51" s="89">
        <v>179577</v>
      </c>
      <c r="E51" s="88">
        <v>362421</v>
      </c>
      <c r="F51" s="88">
        <v>279684</v>
      </c>
      <c r="G51" s="88">
        <v>191914</v>
      </c>
      <c r="H51" s="87">
        <v>106330</v>
      </c>
      <c r="I51" s="89">
        <v>47988</v>
      </c>
      <c r="J51" s="88">
        <v>64809</v>
      </c>
      <c r="K51" s="89">
        <v>104418</v>
      </c>
      <c r="L51" s="90">
        <v>86615</v>
      </c>
      <c r="M51" s="90">
        <v>90490</v>
      </c>
      <c r="N51" s="59">
        <f t="shared" si="6"/>
        <v>1220472</v>
      </c>
      <c r="O51" s="59">
        <f t="shared" si="7"/>
        <v>500650</v>
      </c>
      <c r="P51" s="89">
        <f t="shared" si="2"/>
        <v>1721122</v>
      </c>
      <c r="Q51" s="91">
        <f>P51/P50</f>
        <v>0.972943241463325</v>
      </c>
      <c r="R51" s="92">
        <v>472390</v>
      </c>
      <c r="S51" s="88">
        <v>705062</v>
      </c>
      <c r="T51" s="93">
        <v>1248732</v>
      </c>
      <c r="U51" s="87">
        <v>1160106</v>
      </c>
      <c r="V51" s="90">
        <v>561016</v>
      </c>
      <c r="W51" s="94"/>
    </row>
    <row r="52" spans="1:23" s="58" customFormat="1" ht="15" customHeight="1" x14ac:dyDescent="0.15">
      <c r="A52" s="95" t="s">
        <v>197</v>
      </c>
      <c r="B52" s="87">
        <v>64784</v>
      </c>
      <c r="C52" s="88">
        <v>159758</v>
      </c>
      <c r="D52" s="89">
        <v>198504</v>
      </c>
      <c r="E52" s="88">
        <v>390078</v>
      </c>
      <c r="F52" s="88">
        <v>307191</v>
      </c>
      <c r="G52" s="88">
        <v>229174</v>
      </c>
      <c r="H52" s="87">
        <v>106150</v>
      </c>
      <c r="I52" s="89">
        <v>50219</v>
      </c>
      <c r="J52" s="88">
        <v>68817</v>
      </c>
      <c r="K52" s="89">
        <v>115610</v>
      </c>
      <c r="L52" s="90">
        <v>95414</v>
      </c>
      <c r="M52" s="90">
        <v>94598</v>
      </c>
      <c r="N52" s="59">
        <f t="shared" si="6"/>
        <v>1349489</v>
      </c>
      <c r="O52" s="59">
        <f t="shared" si="7"/>
        <v>530808</v>
      </c>
      <c r="P52" s="89">
        <f t="shared" si="2"/>
        <v>1880297</v>
      </c>
      <c r="Q52" s="91">
        <f>P52/P51</f>
        <v>1.0924832754447389</v>
      </c>
      <c r="R52" s="92">
        <v>520904</v>
      </c>
      <c r="S52" s="88">
        <v>759614</v>
      </c>
      <c r="T52" s="93">
        <v>1359393</v>
      </c>
      <c r="U52" s="87">
        <v>1264798</v>
      </c>
      <c r="V52" s="90">
        <v>615499</v>
      </c>
      <c r="W52" s="94" t="s">
        <v>198</v>
      </c>
    </row>
    <row r="53" spans="1:23" s="58" customFormat="1" ht="15" customHeight="1" x14ac:dyDescent="0.15">
      <c r="A53" s="95" t="s">
        <v>199</v>
      </c>
      <c r="B53" s="88">
        <v>77237.675000000003</v>
      </c>
      <c r="C53" s="88">
        <v>183165.6</v>
      </c>
      <c r="D53" s="89">
        <v>190876.375</v>
      </c>
      <c r="E53" s="88">
        <v>393567.02500000002</v>
      </c>
      <c r="F53" s="88">
        <v>286894.09999999998</v>
      </c>
      <c r="G53" s="88">
        <v>185190.28333333333</v>
      </c>
      <c r="H53" s="87">
        <v>118021</v>
      </c>
      <c r="I53" s="89">
        <v>49429</v>
      </c>
      <c r="J53" s="88">
        <v>61900</v>
      </c>
      <c r="K53" s="89">
        <v>119058</v>
      </c>
      <c r="L53" s="90">
        <v>91316</v>
      </c>
      <c r="M53" s="90">
        <v>103311</v>
      </c>
      <c r="N53" s="59">
        <f>SUM(B53:G53)</f>
        <v>1316931.0583333331</v>
      </c>
      <c r="O53" s="59">
        <f>SUM(H53:M53)</f>
        <v>543035</v>
      </c>
      <c r="P53" s="89">
        <f>N53+O53</f>
        <v>1859966.0583333331</v>
      </c>
      <c r="Q53" s="91">
        <f>P53/P51</f>
        <v>1.0806706661894585</v>
      </c>
      <c r="R53" s="92">
        <v>521908</v>
      </c>
      <c r="S53" s="88">
        <v>653183</v>
      </c>
      <c r="T53" s="93">
        <v>1338058.0666666667</v>
      </c>
      <c r="U53" s="87">
        <v>1250176.7480831181</v>
      </c>
      <c r="V53" s="90">
        <v>609789.31858354807</v>
      </c>
      <c r="W53" s="94" t="s">
        <v>200</v>
      </c>
    </row>
    <row r="54" spans="1:23" s="58" customFormat="1" ht="15" customHeight="1" thickBot="1" x14ac:dyDescent="0.2">
      <c r="A54" s="96" t="s">
        <v>201</v>
      </c>
      <c r="B54" s="97">
        <v>77601</v>
      </c>
      <c r="C54" s="97">
        <v>172816</v>
      </c>
      <c r="D54" s="98">
        <v>182532</v>
      </c>
      <c r="E54" s="97">
        <v>412240</v>
      </c>
      <c r="F54" s="97">
        <v>283544</v>
      </c>
      <c r="G54" s="97">
        <v>184753</v>
      </c>
      <c r="H54" s="99">
        <v>124317</v>
      </c>
      <c r="I54" s="98">
        <v>55717</v>
      </c>
      <c r="J54" s="97">
        <v>83588</v>
      </c>
      <c r="K54" s="98">
        <v>119971</v>
      </c>
      <c r="L54" s="100">
        <v>98744</v>
      </c>
      <c r="M54" s="100">
        <v>98595</v>
      </c>
      <c r="N54" s="101">
        <f t="shared" ref="N54" si="8">SUM(B54:G54)</f>
        <v>1313486</v>
      </c>
      <c r="O54" s="101">
        <f t="shared" ref="O54" si="9">SUM(H54:M54)</f>
        <v>580932</v>
      </c>
      <c r="P54" s="98">
        <f>IF(O54=0,"",N54+O54)</f>
        <v>1894418</v>
      </c>
      <c r="Q54" s="102">
        <f>IF(P54="","",P54/P51)</f>
        <v>1.1006878071397612</v>
      </c>
      <c r="R54" s="103">
        <v>549316</v>
      </c>
      <c r="S54" s="97">
        <v>687716</v>
      </c>
      <c r="T54" s="104">
        <v>1345102</v>
      </c>
      <c r="U54" s="99">
        <v>1278082</v>
      </c>
      <c r="V54" s="100">
        <v>616335</v>
      </c>
      <c r="W54" s="105"/>
    </row>
    <row r="55" spans="1:23" s="58" customFormat="1" ht="15" customHeight="1" thickBot="1" x14ac:dyDescent="0.2">
      <c r="A55" s="19" t="s">
        <v>279</v>
      </c>
      <c r="B55" s="106">
        <v>86614</v>
      </c>
      <c r="C55" s="106">
        <v>163316</v>
      </c>
      <c r="D55" s="107">
        <v>188326</v>
      </c>
      <c r="E55" s="106">
        <v>427801</v>
      </c>
      <c r="F55" s="106">
        <v>287185</v>
      </c>
      <c r="G55" s="106">
        <v>170651</v>
      </c>
      <c r="H55" s="108">
        <v>112168.7</v>
      </c>
      <c r="I55" s="107">
        <v>60836.125</v>
      </c>
      <c r="J55" s="106">
        <v>92951.45</v>
      </c>
      <c r="K55" s="107">
        <v>123569.825</v>
      </c>
      <c r="L55" s="109">
        <v>103091.5</v>
      </c>
      <c r="M55" s="109">
        <v>102583.9</v>
      </c>
      <c r="N55" s="110">
        <v>1323893</v>
      </c>
      <c r="O55" s="110">
        <v>595202</v>
      </c>
      <c r="P55" s="107">
        <v>1919094</v>
      </c>
      <c r="Q55" s="111">
        <v>1.008</v>
      </c>
      <c r="R55" s="250">
        <v>489757</v>
      </c>
      <c r="S55" s="106">
        <v>673048</v>
      </c>
      <c r="T55" s="251">
        <v>1429337</v>
      </c>
      <c r="U55" s="108">
        <v>1297230</v>
      </c>
      <c r="V55" s="109">
        <v>621864</v>
      </c>
      <c r="W55" s="112" t="s">
        <v>280</v>
      </c>
    </row>
    <row r="56" spans="1:23" ht="15" customHeight="1" x14ac:dyDescent="0.15">
      <c r="R56" s="252"/>
      <c r="S56" s="252"/>
      <c r="T56" s="252"/>
      <c r="U56" s="252"/>
      <c r="V56" s="252"/>
    </row>
    <row r="58" spans="1:23" ht="13.5" x14ac:dyDescent="0.15">
      <c r="U58" s="7"/>
    </row>
    <row r="59" spans="1:23" ht="13.5" x14ac:dyDescent="0.15">
      <c r="U59" s="7"/>
    </row>
  </sheetData>
  <mergeCells count="2">
    <mergeCell ref="U1:V1"/>
    <mergeCell ref="R56:V56"/>
  </mergeCells>
  <phoneticPr fontId="2"/>
  <pageMargins left="0.7" right="0.7" top="0.75" bottom="0.75" header="0.3" footer="0.3"/>
  <pageSetup paperSize="9" scale="6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7"/>
  <sheetViews>
    <sheetView view="pageBreakPreview" topLeftCell="G1" zoomScaleNormal="85" zoomScaleSheetLayoutView="100" workbookViewId="0">
      <selection activeCell="R37" sqref="R37"/>
    </sheetView>
  </sheetViews>
  <sheetFormatPr defaultRowHeight="13.5" x14ac:dyDescent="0.15"/>
  <sheetData>
    <row r="1" spans="1:18" s="114" customFormat="1" ht="18.75" x14ac:dyDescent="0.15">
      <c r="A1" s="216" t="s">
        <v>202</v>
      </c>
      <c r="B1" s="216"/>
      <c r="C1" s="216"/>
      <c r="D1" s="216"/>
      <c r="E1" s="216"/>
      <c r="F1" s="216"/>
      <c r="G1" s="216"/>
      <c r="H1" s="216"/>
      <c r="I1" s="216"/>
    </row>
    <row r="2" spans="1:18" s="114" customFormat="1" x14ac:dyDescent="0.15">
      <c r="A2" s="115"/>
      <c r="B2" s="116"/>
      <c r="C2" s="116"/>
      <c r="D2" s="116"/>
      <c r="F2" s="116"/>
    </row>
    <row r="3" spans="1:18" s="114" customFormat="1" x14ac:dyDescent="0.15">
      <c r="A3" s="117" t="s">
        <v>203</v>
      </c>
      <c r="B3" s="118" t="s">
        <v>204</v>
      </c>
      <c r="C3" s="118" t="s">
        <v>205</v>
      </c>
      <c r="D3" s="118" t="s">
        <v>206</v>
      </c>
      <c r="E3" s="118" t="s">
        <v>207</v>
      </c>
      <c r="F3" s="118" t="s">
        <v>208</v>
      </c>
      <c r="G3" s="118" t="s">
        <v>209</v>
      </c>
      <c r="H3" s="118" t="s">
        <v>210</v>
      </c>
      <c r="I3" s="118" t="s">
        <v>211</v>
      </c>
      <c r="J3" s="118" t="s">
        <v>212</v>
      </c>
      <c r="K3" s="118" t="s">
        <v>213</v>
      </c>
      <c r="L3" s="118" t="s">
        <v>214</v>
      </c>
      <c r="M3" s="118" t="s">
        <v>215</v>
      </c>
      <c r="N3" s="118" t="s">
        <v>216</v>
      </c>
      <c r="O3" s="118" t="s">
        <v>217</v>
      </c>
      <c r="P3" s="118" t="s">
        <v>218</v>
      </c>
      <c r="Q3" s="118" t="s">
        <v>219</v>
      </c>
      <c r="R3" s="118" t="s">
        <v>281</v>
      </c>
    </row>
    <row r="4" spans="1:18" s="114" customFormat="1" x14ac:dyDescent="0.15">
      <c r="A4" s="117" t="s">
        <v>220</v>
      </c>
      <c r="B4" s="119">
        <v>55</v>
      </c>
      <c r="C4" s="119">
        <v>97</v>
      </c>
      <c r="D4" s="119">
        <v>234</v>
      </c>
      <c r="E4" s="120">
        <v>304</v>
      </c>
      <c r="F4" s="120">
        <v>90</v>
      </c>
      <c r="G4" s="120">
        <v>417</v>
      </c>
      <c r="H4" s="120">
        <v>198</v>
      </c>
      <c r="I4" s="120">
        <v>267</v>
      </c>
      <c r="J4" s="120">
        <v>311</v>
      </c>
      <c r="K4" s="120">
        <v>22</v>
      </c>
      <c r="L4" s="120">
        <v>201</v>
      </c>
      <c r="M4" s="120">
        <v>385</v>
      </c>
      <c r="N4" s="120">
        <v>710</v>
      </c>
      <c r="O4" s="119">
        <v>2366</v>
      </c>
      <c r="P4" s="119">
        <v>2800</v>
      </c>
      <c r="Q4" s="119">
        <v>2890</v>
      </c>
      <c r="R4" s="119">
        <v>1781</v>
      </c>
    </row>
    <row r="5" spans="1:18" s="114" customFormat="1" x14ac:dyDescent="0.15">
      <c r="A5" s="117" t="s">
        <v>221</v>
      </c>
      <c r="B5" s="119">
        <v>86</v>
      </c>
      <c r="C5" s="119">
        <v>121</v>
      </c>
      <c r="D5" s="119">
        <v>513</v>
      </c>
      <c r="E5" s="120">
        <v>332</v>
      </c>
      <c r="F5" s="120">
        <v>382</v>
      </c>
      <c r="G5" s="120">
        <v>846</v>
      </c>
      <c r="H5" s="120">
        <v>1396</v>
      </c>
      <c r="I5" s="120">
        <v>518</v>
      </c>
      <c r="J5" s="120">
        <v>989</v>
      </c>
      <c r="K5" s="120">
        <v>218</v>
      </c>
      <c r="L5" s="120">
        <v>540</v>
      </c>
      <c r="M5" s="120">
        <v>1564</v>
      </c>
      <c r="N5" s="120">
        <v>3365</v>
      </c>
      <c r="O5" s="119">
        <v>5290</v>
      </c>
      <c r="P5" s="119">
        <v>5456</v>
      </c>
      <c r="Q5" s="119">
        <v>5528</v>
      </c>
      <c r="R5" s="119">
        <v>4774</v>
      </c>
    </row>
    <row r="6" spans="1:18" s="114" customFormat="1" x14ac:dyDescent="0.15">
      <c r="A6" s="117" t="s">
        <v>100</v>
      </c>
      <c r="B6" s="119">
        <v>540</v>
      </c>
      <c r="C6" s="119">
        <v>125</v>
      </c>
      <c r="D6" s="119">
        <v>1333</v>
      </c>
      <c r="E6" s="120">
        <v>702</v>
      </c>
      <c r="F6" s="120">
        <v>1334</v>
      </c>
      <c r="G6" s="120">
        <v>1692</v>
      </c>
      <c r="H6" s="120">
        <v>2190</v>
      </c>
      <c r="I6" s="120">
        <v>1602</v>
      </c>
      <c r="J6" s="120">
        <v>2723</v>
      </c>
      <c r="K6" s="120">
        <v>371</v>
      </c>
      <c r="L6" s="120">
        <v>1782</v>
      </c>
      <c r="M6" s="120">
        <v>3641</v>
      </c>
      <c r="N6" s="120">
        <v>5279</v>
      </c>
      <c r="O6" s="119">
        <v>9582</v>
      </c>
      <c r="P6" s="119">
        <v>8304</v>
      </c>
      <c r="Q6" s="119">
        <v>9513</v>
      </c>
      <c r="R6" s="119">
        <v>9140</v>
      </c>
    </row>
    <row r="7" spans="1:18" s="114" customFormat="1" x14ac:dyDescent="0.15">
      <c r="A7" s="117" t="s">
        <v>101</v>
      </c>
      <c r="B7" s="119">
        <v>1837</v>
      </c>
      <c r="C7" s="119">
        <v>1547</v>
      </c>
      <c r="D7" s="119">
        <v>2208</v>
      </c>
      <c r="E7" s="120">
        <v>2611</v>
      </c>
      <c r="F7" s="120">
        <v>2722</v>
      </c>
      <c r="G7" s="120">
        <v>4354</v>
      </c>
      <c r="H7" s="120">
        <v>5014</v>
      </c>
      <c r="I7" s="120">
        <v>4861</v>
      </c>
      <c r="J7" s="120">
        <v>6945</v>
      </c>
      <c r="K7" s="120">
        <v>1827</v>
      </c>
      <c r="L7" s="120">
        <v>4481</v>
      </c>
      <c r="M7" s="120">
        <v>7314</v>
      </c>
      <c r="N7" s="120">
        <v>9483</v>
      </c>
      <c r="O7" s="119">
        <v>14513</v>
      </c>
      <c r="P7" s="119">
        <v>14518</v>
      </c>
      <c r="Q7" s="119">
        <v>14074</v>
      </c>
      <c r="R7" s="119">
        <v>14539</v>
      </c>
    </row>
    <row r="8" spans="1:18" s="114" customFormat="1" x14ac:dyDescent="0.15">
      <c r="A8" s="117" t="s">
        <v>102</v>
      </c>
      <c r="B8" s="119">
        <v>954</v>
      </c>
      <c r="C8" s="119">
        <v>1543</v>
      </c>
      <c r="D8" s="119">
        <v>1071</v>
      </c>
      <c r="E8" s="120">
        <v>1320</v>
      </c>
      <c r="F8" s="120">
        <v>2313</v>
      </c>
      <c r="G8" s="120">
        <v>2369</v>
      </c>
      <c r="H8" s="120">
        <v>2959</v>
      </c>
      <c r="I8" s="120">
        <v>3138</v>
      </c>
      <c r="J8" s="120">
        <v>2913</v>
      </c>
      <c r="K8" s="120">
        <v>1291</v>
      </c>
      <c r="L8" s="120">
        <v>2348</v>
      </c>
      <c r="M8" s="120">
        <v>4516</v>
      </c>
      <c r="N8" s="120">
        <v>5180</v>
      </c>
      <c r="O8" s="119">
        <v>9840</v>
      </c>
      <c r="P8" s="119">
        <v>9017</v>
      </c>
      <c r="Q8" s="119">
        <v>9742</v>
      </c>
      <c r="R8" s="119">
        <v>10328</v>
      </c>
    </row>
    <row r="9" spans="1:18" s="114" customFormat="1" x14ac:dyDescent="0.15">
      <c r="A9" s="117" t="s">
        <v>103</v>
      </c>
      <c r="B9" s="119">
        <v>298</v>
      </c>
      <c r="C9" s="119">
        <v>497</v>
      </c>
      <c r="D9" s="119">
        <v>155</v>
      </c>
      <c r="E9" s="120">
        <v>1067</v>
      </c>
      <c r="F9" s="120">
        <v>1171</v>
      </c>
      <c r="G9" s="120">
        <v>1557</v>
      </c>
      <c r="H9" s="120">
        <v>1444</v>
      </c>
      <c r="I9" s="120">
        <v>1233</v>
      </c>
      <c r="J9" s="120">
        <v>1382</v>
      </c>
      <c r="K9" s="120">
        <v>608</v>
      </c>
      <c r="L9" s="120">
        <v>989</v>
      </c>
      <c r="M9" s="120">
        <v>2133</v>
      </c>
      <c r="N9" s="120">
        <v>2832</v>
      </c>
      <c r="O9" s="119">
        <v>4777</v>
      </c>
      <c r="P9" s="119">
        <v>6002</v>
      </c>
      <c r="Q9" s="119">
        <v>6063</v>
      </c>
      <c r="R9" s="119">
        <v>3478</v>
      </c>
    </row>
    <row r="10" spans="1:18" s="114" customFormat="1" x14ac:dyDescent="0.15">
      <c r="A10" s="117" t="s">
        <v>104</v>
      </c>
      <c r="B10" s="119">
        <v>420</v>
      </c>
      <c r="C10" s="119">
        <v>603</v>
      </c>
      <c r="D10" s="119">
        <v>519</v>
      </c>
      <c r="E10" s="120">
        <v>1043</v>
      </c>
      <c r="F10" s="120">
        <v>1586</v>
      </c>
      <c r="G10" s="120">
        <v>721</v>
      </c>
      <c r="H10" s="120">
        <v>2412</v>
      </c>
      <c r="I10" s="120">
        <v>1016</v>
      </c>
      <c r="J10" s="120">
        <v>919</v>
      </c>
      <c r="K10" s="120">
        <v>543</v>
      </c>
      <c r="L10" s="120">
        <v>734</v>
      </c>
      <c r="M10" s="120">
        <v>1795</v>
      </c>
      <c r="N10" s="120">
        <v>3409</v>
      </c>
      <c r="O10" s="119">
        <v>5513</v>
      </c>
      <c r="P10" s="119">
        <v>5133</v>
      </c>
      <c r="Q10" s="119">
        <v>4452</v>
      </c>
      <c r="R10" s="119">
        <v>4688</v>
      </c>
    </row>
    <row r="11" spans="1:18" s="114" customFormat="1" x14ac:dyDescent="0.15">
      <c r="A11" s="117" t="s">
        <v>105</v>
      </c>
      <c r="B11" s="119">
        <v>117</v>
      </c>
      <c r="C11" s="119">
        <v>70</v>
      </c>
      <c r="D11" s="119">
        <v>286</v>
      </c>
      <c r="E11" s="120">
        <v>98</v>
      </c>
      <c r="F11" s="120">
        <v>154</v>
      </c>
      <c r="G11" s="120">
        <v>46</v>
      </c>
      <c r="H11" s="120">
        <v>1007</v>
      </c>
      <c r="I11" s="120">
        <v>291</v>
      </c>
      <c r="J11" s="120">
        <v>295</v>
      </c>
      <c r="K11" s="120">
        <v>98</v>
      </c>
      <c r="L11" s="120">
        <v>166</v>
      </c>
      <c r="M11" s="120">
        <v>503</v>
      </c>
      <c r="N11" s="120">
        <v>881</v>
      </c>
      <c r="O11" s="119">
        <v>2629</v>
      </c>
      <c r="P11" s="119">
        <v>1305</v>
      </c>
      <c r="Q11" s="119">
        <v>1477</v>
      </c>
      <c r="R11" s="119">
        <v>2407</v>
      </c>
    </row>
    <row r="12" spans="1:18" s="114" customFormat="1" x14ac:dyDescent="0.15">
      <c r="A12" s="117" t="s">
        <v>106</v>
      </c>
      <c r="B12" s="119">
        <v>685</v>
      </c>
      <c r="C12" s="119">
        <v>412</v>
      </c>
      <c r="D12" s="119">
        <v>330</v>
      </c>
      <c r="E12" s="120">
        <v>800</v>
      </c>
      <c r="F12" s="120">
        <v>574</v>
      </c>
      <c r="G12" s="120">
        <v>900</v>
      </c>
      <c r="H12" s="120">
        <v>1485</v>
      </c>
      <c r="I12" s="120">
        <v>2221</v>
      </c>
      <c r="J12" s="120">
        <v>2243</v>
      </c>
      <c r="K12" s="120">
        <v>3537</v>
      </c>
      <c r="L12" s="120">
        <v>2416</v>
      </c>
      <c r="M12" s="120">
        <v>3730</v>
      </c>
      <c r="N12" s="120">
        <v>5435</v>
      </c>
      <c r="O12" s="119">
        <v>5706</v>
      </c>
      <c r="P12" s="119">
        <v>6054</v>
      </c>
      <c r="Q12" s="119">
        <v>6003</v>
      </c>
      <c r="R12" s="119">
        <v>15256</v>
      </c>
    </row>
    <row r="13" spans="1:18" s="114" customFormat="1" x14ac:dyDescent="0.15">
      <c r="A13" s="117" t="s">
        <v>107</v>
      </c>
      <c r="B13" s="119">
        <v>337</v>
      </c>
      <c r="C13" s="119">
        <v>112</v>
      </c>
      <c r="D13" s="119">
        <v>344</v>
      </c>
      <c r="E13" s="120">
        <v>410</v>
      </c>
      <c r="F13" s="120">
        <v>920</v>
      </c>
      <c r="G13" s="120">
        <v>1405</v>
      </c>
      <c r="H13" s="120">
        <v>1915</v>
      </c>
      <c r="I13" s="120">
        <v>1608</v>
      </c>
      <c r="J13" s="120">
        <v>1535</v>
      </c>
      <c r="K13" s="120">
        <v>3260</v>
      </c>
      <c r="L13" s="120">
        <v>601</v>
      </c>
      <c r="M13" s="120">
        <v>3690</v>
      </c>
      <c r="N13" s="120">
        <v>5613</v>
      </c>
      <c r="O13" s="119">
        <v>6025</v>
      </c>
      <c r="P13" s="119">
        <v>6822</v>
      </c>
      <c r="Q13" s="119">
        <v>6270</v>
      </c>
      <c r="R13" s="119">
        <v>14558</v>
      </c>
    </row>
    <row r="14" spans="1:18" s="114" customFormat="1" x14ac:dyDescent="0.15">
      <c r="A14" s="117" t="s">
        <v>108</v>
      </c>
      <c r="B14" s="119">
        <v>447</v>
      </c>
      <c r="C14" s="119">
        <v>136</v>
      </c>
      <c r="D14" s="119">
        <v>574</v>
      </c>
      <c r="E14" s="120">
        <v>798</v>
      </c>
      <c r="F14" s="120">
        <v>1566</v>
      </c>
      <c r="G14" s="120">
        <v>1979</v>
      </c>
      <c r="H14" s="120">
        <v>1556</v>
      </c>
      <c r="I14" s="120">
        <v>1947</v>
      </c>
      <c r="J14" s="120">
        <v>2444</v>
      </c>
      <c r="K14" s="120">
        <v>2332</v>
      </c>
      <c r="L14" s="120">
        <v>2884</v>
      </c>
      <c r="M14" s="120">
        <v>4378</v>
      </c>
      <c r="N14" s="120">
        <v>7265</v>
      </c>
      <c r="O14" s="119">
        <v>8007</v>
      </c>
      <c r="P14" s="119">
        <v>7374</v>
      </c>
      <c r="Q14" s="119">
        <v>8252</v>
      </c>
      <c r="R14" s="119">
        <v>17642</v>
      </c>
    </row>
    <row r="15" spans="1:18" s="114" customFormat="1" ht="14.25" thickBot="1" x14ac:dyDescent="0.2">
      <c r="A15" s="121" t="s">
        <v>109</v>
      </c>
      <c r="B15" s="122">
        <v>164</v>
      </c>
      <c r="C15" s="122">
        <v>43</v>
      </c>
      <c r="D15" s="122">
        <v>76</v>
      </c>
      <c r="E15" s="123">
        <v>1418</v>
      </c>
      <c r="F15" s="123">
        <v>614</v>
      </c>
      <c r="G15" s="123">
        <v>728</v>
      </c>
      <c r="H15" s="123">
        <v>407</v>
      </c>
      <c r="I15" s="123">
        <v>755</v>
      </c>
      <c r="J15" s="123">
        <v>626</v>
      </c>
      <c r="K15" s="123">
        <v>818</v>
      </c>
      <c r="L15" s="123">
        <v>1018</v>
      </c>
      <c r="M15" s="123">
        <v>1709</v>
      </c>
      <c r="N15" s="123">
        <v>2747</v>
      </c>
      <c r="O15" s="122">
        <v>2946</v>
      </c>
      <c r="P15" s="122">
        <v>2528</v>
      </c>
      <c r="Q15" s="122">
        <v>4131</v>
      </c>
      <c r="R15" s="122">
        <v>7781</v>
      </c>
    </row>
    <row r="16" spans="1:18" s="114" customFormat="1" ht="14.25" thickTop="1" x14ac:dyDescent="0.15">
      <c r="A16" s="124" t="s">
        <v>203</v>
      </c>
      <c r="B16" s="125">
        <f>SUM(B4:B15)</f>
        <v>5940</v>
      </c>
      <c r="C16" s="125">
        <f t="shared" ref="C16:H16" si="0">SUM(C4:C15)</f>
        <v>5306</v>
      </c>
      <c r="D16" s="125">
        <f t="shared" si="0"/>
        <v>7643</v>
      </c>
      <c r="E16" s="125">
        <f t="shared" si="0"/>
        <v>10903</v>
      </c>
      <c r="F16" s="125">
        <f t="shared" si="0"/>
        <v>13426</v>
      </c>
      <c r="G16" s="125">
        <f t="shared" si="0"/>
        <v>17014</v>
      </c>
      <c r="H16" s="125">
        <f t="shared" si="0"/>
        <v>21983</v>
      </c>
      <c r="I16" s="125">
        <f t="shared" ref="I16:O16" si="1">SUM(I4:I15)</f>
        <v>19457</v>
      </c>
      <c r="J16" s="125">
        <f t="shared" si="1"/>
        <v>23325</v>
      </c>
      <c r="K16" s="125">
        <f t="shared" si="1"/>
        <v>14925</v>
      </c>
      <c r="L16" s="125">
        <f t="shared" si="1"/>
        <v>18160</v>
      </c>
      <c r="M16" s="125">
        <f t="shared" si="1"/>
        <v>35358</v>
      </c>
      <c r="N16" s="125">
        <f t="shared" si="1"/>
        <v>52199</v>
      </c>
      <c r="O16" s="125">
        <f t="shared" si="1"/>
        <v>77194</v>
      </c>
      <c r="P16" s="125">
        <f>SUM(P4:P15)</f>
        <v>75313</v>
      </c>
      <c r="Q16" s="125">
        <f>IF(Q10="","",SUM(Q4:Q15))</f>
        <v>78395</v>
      </c>
      <c r="R16" s="125">
        <f>SUM(R4:R15)</f>
        <v>106372</v>
      </c>
    </row>
    <row r="17" spans="1:18" s="114" customFormat="1" ht="14.25" thickBot="1" x14ac:dyDescent="0.2">
      <c r="A17" s="126" t="s">
        <v>222</v>
      </c>
      <c r="B17" s="127">
        <f>B37</f>
        <v>6350</v>
      </c>
      <c r="C17" s="127">
        <f t="shared" ref="C17:O17" si="2">C37</f>
        <v>5678</v>
      </c>
      <c r="D17" s="127">
        <f t="shared" si="2"/>
        <v>9187</v>
      </c>
      <c r="E17" s="127">
        <f t="shared" si="2"/>
        <v>15739</v>
      </c>
      <c r="F17" s="127">
        <f t="shared" si="2"/>
        <v>26006</v>
      </c>
      <c r="G17" s="127">
        <f t="shared" si="2"/>
        <v>38733</v>
      </c>
      <c r="H17" s="127">
        <f t="shared" si="2"/>
        <v>46335</v>
      </c>
      <c r="I17" s="127">
        <f t="shared" si="2"/>
        <v>36545</v>
      </c>
      <c r="J17" s="127">
        <f t="shared" si="2"/>
        <v>48609</v>
      </c>
      <c r="K17" s="127">
        <f t="shared" si="2"/>
        <v>29005</v>
      </c>
      <c r="L17" s="127">
        <f t="shared" si="2"/>
        <v>35603</v>
      </c>
      <c r="M17" s="127">
        <f t="shared" si="2"/>
        <v>61800</v>
      </c>
      <c r="N17" s="127">
        <f t="shared" si="2"/>
        <v>89520</v>
      </c>
      <c r="O17" s="127">
        <f t="shared" si="2"/>
        <v>122553</v>
      </c>
      <c r="P17" s="127">
        <f>P37</f>
        <v>132199</v>
      </c>
      <c r="Q17" s="127">
        <f>Q37</f>
        <v>131637</v>
      </c>
      <c r="R17" s="127">
        <f>R37</f>
        <v>135022</v>
      </c>
    </row>
    <row r="18" spans="1:18" ht="14.25" thickTop="1" x14ac:dyDescent="0.15"/>
    <row r="22" spans="1:18" s="114" customFormat="1" ht="18.75" x14ac:dyDescent="0.15">
      <c r="A22" s="216" t="s">
        <v>223</v>
      </c>
      <c r="B22" s="216"/>
      <c r="C22" s="216"/>
      <c r="D22" s="216"/>
      <c r="E22" s="216"/>
      <c r="F22" s="216"/>
      <c r="G22" s="216"/>
      <c r="H22" s="216"/>
      <c r="I22" s="216"/>
    </row>
    <row r="23" spans="1:18" s="114" customFormat="1" x14ac:dyDescent="0.15">
      <c r="A23" s="116"/>
      <c r="B23" s="116"/>
      <c r="C23" s="116"/>
      <c r="D23" s="116"/>
      <c r="F23" s="116"/>
    </row>
    <row r="24" spans="1:18" s="114" customFormat="1" x14ac:dyDescent="0.15">
      <c r="A24" s="117" t="s">
        <v>203</v>
      </c>
      <c r="B24" s="118" t="s">
        <v>204</v>
      </c>
      <c r="C24" s="118" t="s">
        <v>205</v>
      </c>
      <c r="D24" s="118" t="s">
        <v>206</v>
      </c>
      <c r="E24" s="118" t="s">
        <v>207</v>
      </c>
      <c r="F24" s="118" t="s">
        <v>208</v>
      </c>
      <c r="G24" s="118" t="s">
        <v>209</v>
      </c>
      <c r="H24" s="118" t="s">
        <v>210</v>
      </c>
      <c r="I24" s="118" t="s">
        <v>211</v>
      </c>
      <c r="J24" s="118" t="s">
        <v>212</v>
      </c>
      <c r="K24" s="118" t="s">
        <v>213</v>
      </c>
      <c r="L24" s="118" t="s">
        <v>214</v>
      </c>
      <c r="M24" s="118" t="s">
        <v>215</v>
      </c>
      <c r="N24" s="118" t="s">
        <v>216</v>
      </c>
      <c r="O24" s="118" t="s">
        <v>217</v>
      </c>
      <c r="P24" s="118" t="s">
        <v>218</v>
      </c>
      <c r="Q24" s="118" t="s">
        <v>219</v>
      </c>
      <c r="R24" s="118" t="s">
        <v>281</v>
      </c>
    </row>
    <row r="25" spans="1:18" s="114" customFormat="1" x14ac:dyDescent="0.15">
      <c r="A25" s="117" t="s">
        <v>224</v>
      </c>
      <c r="B25" s="119">
        <v>65</v>
      </c>
      <c r="C25" s="119">
        <v>97</v>
      </c>
      <c r="D25" s="119">
        <v>237</v>
      </c>
      <c r="E25" s="120">
        <v>306</v>
      </c>
      <c r="F25" s="120">
        <v>102</v>
      </c>
      <c r="G25" s="120">
        <v>427</v>
      </c>
      <c r="H25" s="120">
        <v>368</v>
      </c>
      <c r="I25" s="120">
        <v>414</v>
      </c>
      <c r="J25" s="120">
        <v>534</v>
      </c>
      <c r="K25" s="120">
        <v>31</v>
      </c>
      <c r="L25" s="120">
        <v>423</v>
      </c>
      <c r="M25" s="120">
        <v>497</v>
      </c>
      <c r="N25" s="119">
        <v>932</v>
      </c>
      <c r="O25" s="119">
        <v>2766</v>
      </c>
      <c r="P25" s="119">
        <v>3476</v>
      </c>
      <c r="Q25" s="119">
        <v>3601</v>
      </c>
      <c r="R25" s="119">
        <v>2725</v>
      </c>
    </row>
    <row r="26" spans="1:18" s="114" customFormat="1" x14ac:dyDescent="0.15">
      <c r="A26" s="117" t="s">
        <v>225</v>
      </c>
      <c r="B26" s="119">
        <v>88</v>
      </c>
      <c r="C26" s="119">
        <v>126</v>
      </c>
      <c r="D26" s="119">
        <v>552</v>
      </c>
      <c r="E26" s="120">
        <v>374</v>
      </c>
      <c r="F26" s="120">
        <v>420</v>
      </c>
      <c r="G26" s="120">
        <v>946</v>
      </c>
      <c r="H26" s="120">
        <v>2628</v>
      </c>
      <c r="I26" s="120">
        <v>711</v>
      </c>
      <c r="J26" s="120">
        <v>1377</v>
      </c>
      <c r="K26" s="120">
        <v>304</v>
      </c>
      <c r="L26" s="120">
        <v>989</v>
      </c>
      <c r="M26" s="120">
        <v>1979</v>
      </c>
      <c r="N26" s="119">
        <v>4119</v>
      </c>
      <c r="O26" s="119">
        <v>7288</v>
      </c>
      <c r="P26" s="119">
        <v>7325</v>
      </c>
      <c r="Q26" s="119">
        <v>7603</v>
      </c>
      <c r="R26" s="119">
        <v>5902</v>
      </c>
    </row>
    <row r="27" spans="1:18" s="114" customFormat="1" x14ac:dyDescent="0.15">
      <c r="A27" s="117" t="s">
        <v>100</v>
      </c>
      <c r="B27" s="119">
        <v>556</v>
      </c>
      <c r="C27" s="119">
        <v>150</v>
      </c>
      <c r="D27" s="119">
        <v>1462</v>
      </c>
      <c r="E27" s="120">
        <v>811</v>
      </c>
      <c r="F27" s="120">
        <v>1476</v>
      </c>
      <c r="G27" s="120">
        <v>1967</v>
      </c>
      <c r="H27" s="120">
        <v>4052</v>
      </c>
      <c r="I27" s="120">
        <v>2155</v>
      </c>
      <c r="J27" s="120">
        <v>3986</v>
      </c>
      <c r="K27" s="120">
        <v>539</v>
      </c>
      <c r="L27" s="120">
        <v>2524</v>
      </c>
      <c r="M27" s="120">
        <v>5194</v>
      </c>
      <c r="N27" s="119">
        <v>7155</v>
      </c>
      <c r="O27" s="119">
        <v>12695</v>
      </c>
      <c r="P27" s="119">
        <v>13510</v>
      </c>
      <c r="Q27" s="119">
        <v>12832</v>
      </c>
      <c r="R27" s="119">
        <v>12697</v>
      </c>
    </row>
    <row r="28" spans="1:18" s="114" customFormat="1" x14ac:dyDescent="0.15">
      <c r="A28" s="117" t="s">
        <v>101</v>
      </c>
      <c r="B28" s="119">
        <v>2074</v>
      </c>
      <c r="C28" s="119">
        <v>1706</v>
      </c>
      <c r="D28" s="119">
        <v>2962</v>
      </c>
      <c r="E28" s="120">
        <v>3189</v>
      </c>
      <c r="F28" s="120">
        <v>3415</v>
      </c>
      <c r="G28" s="120">
        <v>5626</v>
      </c>
      <c r="H28" s="120">
        <v>9130</v>
      </c>
      <c r="I28" s="120">
        <v>6700</v>
      </c>
      <c r="J28" s="120">
        <v>11585</v>
      </c>
      <c r="K28" s="120">
        <v>2729</v>
      </c>
      <c r="L28" s="120">
        <v>6443</v>
      </c>
      <c r="M28" s="120">
        <v>10714</v>
      </c>
      <c r="N28" s="119">
        <v>13004</v>
      </c>
      <c r="O28" s="119">
        <v>19629</v>
      </c>
      <c r="P28" s="119">
        <v>19966</v>
      </c>
      <c r="Q28" s="119">
        <v>19419</v>
      </c>
      <c r="R28" s="119">
        <v>20403</v>
      </c>
    </row>
    <row r="29" spans="1:18" s="114" customFormat="1" x14ac:dyDescent="0.15">
      <c r="A29" s="117" t="s">
        <v>102</v>
      </c>
      <c r="B29" s="119">
        <v>1015</v>
      </c>
      <c r="C29" s="119">
        <v>1616</v>
      </c>
      <c r="D29" s="119">
        <v>1405</v>
      </c>
      <c r="E29" s="120">
        <v>1575</v>
      </c>
      <c r="F29" s="120">
        <v>2609</v>
      </c>
      <c r="G29" s="120">
        <v>3070</v>
      </c>
      <c r="H29" s="120">
        <v>5210</v>
      </c>
      <c r="I29" s="120">
        <v>4276</v>
      </c>
      <c r="J29" s="120">
        <v>4576</v>
      </c>
      <c r="K29" s="120">
        <v>1903</v>
      </c>
      <c r="L29" s="120">
        <v>3531</v>
      </c>
      <c r="M29" s="120">
        <v>6553</v>
      </c>
      <c r="N29" s="119">
        <v>8138</v>
      </c>
      <c r="O29" s="119">
        <v>13722</v>
      </c>
      <c r="P29" s="119">
        <v>13975</v>
      </c>
      <c r="Q29" s="119">
        <v>13839</v>
      </c>
      <c r="R29" s="119">
        <v>14592</v>
      </c>
    </row>
    <row r="30" spans="1:18" s="114" customFormat="1" x14ac:dyDescent="0.15">
      <c r="A30" s="117" t="s">
        <v>103</v>
      </c>
      <c r="B30" s="119">
        <v>315</v>
      </c>
      <c r="C30" s="119">
        <v>500</v>
      </c>
      <c r="D30" s="119">
        <v>220</v>
      </c>
      <c r="E30" s="120">
        <v>1091</v>
      </c>
      <c r="F30" s="120">
        <v>1291</v>
      </c>
      <c r="G30" s="120">
        <v>1694</v>
      </c>
      <c r="H30" s="120">
        <v>2701</v>
      </c>
      <c r="I30" s="120">
        <v>1738</v>
      </c>
      <c r="J30" s="120">
        <v>1998</v>
      </c>
      <c r="K30" s="120">
        <v>922</v>
      </c>
      <c r="L30" s="120">
        <v>1267</v>
      </c>
      <c r="M30" s="120">
        <v>3299</v>
      </c>
      <c r="N30" s="119">
        <v>4787</v>
      </c>
      <c r="O30" s="119">
        <v>6059</v>
      </c>
      <c r="P30" s="119">
        <v>8257</v>
      </c>
      <c r="Q30" s="119">
        <v>7597</v>
      </c>
      <c r="R30" s="119">
        <v>4606</v>
      </c>
    </row>
    <row r="31" spans="1:18" s="114" customFormat="1" x14ac:dyDescent="0.15">
      <c r="A31" s="117" t="s">
        <v>104</v>
      </c>
      <c r="B31" s="119">
        <v>430</v>
      </c>
      <c r="C31" s="119">
        <v>603</v>
      </c>
      <c r="D31" s="119">
        <v>530</v>
      </c>
      <c r="E31" s="120">
        <v>1209</v>
      </c>
      <c r="F31" s="120">
        <v>1691</v>
      </c>
      <c r="G31" s="120">
        <v>2040</v>
      </c>
      <c r="H31" s="120">
        <v>2547</v>
      </c>
      <c r="I31" s="120">
        <v>1490</v>
      </c>
      <c r="J31" s="120">
        <v>1442</v>
      </c>
      <c r="K31" s="120">
        <v>758</v>
      </c>
      <c r="L31" s="120">
        <v>1022</v>
      </c>
      <c r="M31" s="120">
        <v>2372</v>
      </c>
      <c r="N31" s="119">
        <v>4469</v>
      </c>
      <c r="O31" s="119">
        <v>6654</v>
      </c>
      <c r="P31" s="119">
        <v>7030</v>
      </c>
      <c r="Q31" s="119">
        <v>6207</v>
      </c>
      <c r="R31" s="119">
        <v>5200</v>
      </c>
    </row>
    <row r="32" spans="1:18" s="114" customFormat="1" x14ac:dyDescent="0.15">
      <c r="A32" s="117" t="s">
        <v>105</v>
      </c>
      <c r="B32" s="119">
        <v>117</v>
      </c>
      <c r="C32" s="119">
        <v>71</v>
      </c>
      <c r="D32" s="119">
        <v>286</v>
      </c>
      <c r="E32" s="120">
        <v>116</v>
      </c>
      <c r="F32" s="120">
        <v>229</v>
      </c>
      <c r="G32" s="120">
        <v>152</v>
      </c>
      <c r="H32" s="120">
        <v>1098</v>
      </c>
      <c r="I32" s="120">
        <v>571</v>
      </c>
      <c r="J32" s="120">
        <v>533</v>
      </c>
      <c r="K32" s="120">
        <v>168</v>
      </c>
      <c r="L32" s="120">
        <v>241</v>
      </c>
      <c r="M32" s="120">
        <v>727</v>
      </c>
      <c r="N32" s="119">
        <v>1160</v>
      </c>
      <c r="O32" s="119">
        <v>2826</v>
      </c>
      <c r="P32" s="119">
        <v>1763</v>
      </c>
      <c r="Q32" s="119">
        <v>1996</v>
      </c>
      <c r="R32" s="119">
        <v>2790</v>
      </c>
    </row>
    <row r="33" spans="1:18" s="114" customFormat="1" x14ac:dyDescent="0.15">
      <c r="A33" s="117" t="s">
        <v>106</v>
      </c>
      <c r="B33" s="119">
        <v>707</v>
      </c>
      <c r="C33" s="119">
        <v>461</v>
      </c>
      <c r="D33" s="119">
        <v>351</v>
      </c>
      <c r="E33" s="120">
        <v>1098</v>
      </c>
      <c r="F33" s="120">
        <v>2049</v>
      </c>
      <c r="G33" s="120">
        <v>3326</v>
      </c>
      <c r="H33" s="120">
        <v>4404</v>
      </c>
      <c r="I33" s="120">
        <v>5025</v>
      </c>
      <c r="J33" s="120">
        <v>5550</v>
      </c>
      <c r="K33" s="120">
        <v>5072</v>
      </c>
      <c r="L33" s="120">
        <v>4762</v>
      </c>
      <c r="M33" s="120">
        <v>6908</v>
      </c>
      <c r="N33" s="119">
        <v>9722</v>
      </c>
      <c r="O33" s="119">
        <v>11365</v>
      </c>
      <c r="P33" s="119">
        <v>12934</v>
      </c>
      <c r="Q33" s="119">
        <v>12501</v>
      </c>
      <c r="R33" s="119">
        <v>16889</v>
      </c>
    </row>
    <row r="34" spans="1:18" s="114" customFormat="1" x14ac:dyDescent="0.15">
      <c r="A34" s="117" t="s">
        <v>107</v>
      </c>
      <c r="B34" s="119">
        <v>342</v>
      </c>
      <c r="C34" s="119">
        <v>151</v>
      </c>
      <c r="D34" s="119">
        <v>419</v>
      </c>
      <c r="E34" s="120">
        <v>1531</v>
      </c>
      <c r="F34" s="120">
        <v>3771</v>
      </c>
      <c r="G34" s="120">
        <v>7516</v>
      </c>
      <c r="H34" s="120">
        <v>6615</v>
      </c>
      <c r="I34" s="120">
        <v>4791</v>
      </c>
      <c r="J34" s="120">
        <v>6316</v>
      </c>
      <c r="K34" s="120">
        <v>7274</v>
      </c>
      <c r="L34" s="120">
        <v>3611</v>
      </c>
      <c r="M34" s="120">
        <v>8532</v>
      </c>
      <c r="N34" s="119">
        <v>13224</v>
      </c>
      <c r="O34" s="119">
        <v>15939</v>
      </c>
      <c r="P34" s="119">
        <v>18636</v>
      </c>
      <c r="Q34" s="119">
        <v>16320</v>
      </c>
      <c r="R34" s="119">
        <v>18807</v>
      </c>
    </row>
    <row r="35" spans="1:18" s="114" customFormat="1" x14ac:dyDescent="0.15">
      <c r="A35" s="117" t="s">
        <v>108</v>
      </c>
      <c r="B35" s="119">
        <v>477</v>
      </c>
      <c r="C35" s="119">
        <v>148</v>
      </c>
      <c r="D35" s="119">
        <v>656</v>
      </c>
      <c r="E35" s="120">
        <v>2507</v>
      </c>
      <c r="F35" s="120">
        <v>7131</v>
      </c>
      <c r="G35" s="120">
        <v>9103</v>
      </c>
      <c r="H35" s="120">
        <v>6271</v>
      </c>
      <c r="I35" s="120">
        <v>6337</v>
      </c>
      <c r="J35" s="120">
        <v>8421</v>
      </c>
      <c r="K35" s="120">
        <v>6929</v>
      </c>
      <c r="L35" s="120">
        <v>8456</v>
      </c>
      <c r="M35" s="120">
        <v>10686</v>
      </c>
      <c r="N35" s="119">
        <v>16424</v>
      </c>
      <c r="O35" s="119">
        <v>17982</v>
      </c>
      <c r="P35" s="119">
        <v>18430</v>
      </c>
      <c r="Q35" s="119">
        <v>20778</v>
      </c>
      <c r="R35" s="119">
        <v>21617</v>
      </c>
    </row>
    <row r="36" spans="1:18" s="114" customFormat="1" ht="14.25" thickBot="1" x14ac:dyDescent="0.2">
      <c r="A36" s="121" t="s">
        <v>109</v>
      </c>
      <c r="B36" s="122">
        <v>164</v>
      </c>
      <c r="C36" s="122">
        <v>49</v>
      </c>
      <c r="D36" s="122">
        <v>107</v>
      </c>
      <c r="E36" s="123">
        <v>1932</v>
      </c>
      <c r="F36" s="123">
        <v>1822</v>
      </c>
      <c r="G36" s="123">
        <v>2866</v>
      </c>
      <c r="H36" s="123">
        <v>1311</v>
      </c>
      <c r="I36" s="123">
        <v>2337</v>
      </c>
      <c r="J36" s="123">
        <v>2291</v>
      </c>
      <c r="K36" s="123">
        <v>2376</v>
      </c>
      <c r="L36" s="123">
        <v>2334</v>
      </c>
      <c r="M36" s="123">
        <v>4339</v>
      </c>
      <c r="N36" s="122">
        <v>6386</v>
      </c>
      <c r="O36" s="122">
        <v>5628</v>
      </c>
      <c r="P36" s="122">
        <v>6897</v>
      </c>
      <c r="Q36" s="122">
        <v>8944</v>
      </c>
      <c r="R36" s="122">
        <v>8794</v>
      </c>
    </row>
    <row r="37" spans="1:18" s="114" customFormat="1" ht="14.25" thickTop="1" x14ac:dyDescent="0.15">
      <c r="A37" s="128" t="s">
        <v>226</v>
      </c>
      <c r="B37" s="125">
        <f>SUM(B25:B36)</f>
        <v>6350</v>
      </c>
      <c r="C37" s="125">
        <f t="shared" ref="C37:L37" si="3">SUM(C25:C36)</f>
        <v>5678</v>
      </c>
      <c r="D37" s="125">
        <f t="shared" si="3"/>
        <v>9187</v>
      </c>
      <c r="E37" s="125">
        <f t="shared" si="3"/>
        <v>15739</v>
      </c>
      <c r="F37" s="125">
        <f t="shared" si="3"/>
        <v>26006</v>
      </c>
      <c r="G37" s="125">
        <f t="shared" si="3"/>
        <v>38733</v>
      </c>
      <c r="H37" s="125">
        <f t="shared" si="3"/>
        <v>46335</v>
      </c>
      <c r="I37" s="125">
        <f t="shared" si="3"/>
        <v>36545</v>
      </c>
      <c r="J37" s="125">
        <f t="shared" si="3"/>
        <v>48609</v>
      </c>
      <c r="K37" s="125">
        <f t="shared" si="3"/>
        <v>29005</v>
      </c>
      <c r="L37" s="125">
        <f t="shared" si="3"/>
        <v>35603</v>
      </c>
      <c r="M37" s="125">
        <f>SUM(M25:M36)</f>
        <v>61800</v>
      </c>
      <c r="N37" s="125">
        <f>SUM(N25:N36)</f>
        <v>89520</v>
      </c>
      <c r="O37" s="125">
        <f>SUM(O25:O36)</f>
        <v>122553</v>
      </c>
      <c r="P37" s="125">
        <f>SUM(P25:P36)</f>
        <v>132199</v>
      </c>
      <c r="Q37" s="125">
        <f>IF(Q31="","",SUM(Q25:Q36))</f>
        <v>131637</v>
      </c>
      <c r="R37" s="125">
        <f>SUM(R25:R36)</f>
        <v>135022</v>
      </c>
    </row>
  </sheetData>
  <mergeCells count="2">
    <mergeCell ref="A1:I1"/>
    <mergeCell ref="A22:I22"/>
  </mergeCells>
  <phoneticPr fontId="2"/>
  <pageMargins left="0.7" right="0.7" top="0.75" bottom="0.75" header="0.3" footer="0.3"/>
  <pageSetup paperSize="9" scale="8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08"/>
  <sheetViews>
    <sheetView view="pageBreakPreview" topLeftCell="N22" zoomScale="70" zoomScaleNormal="55" zoomScaleSheetLayoutView="70" workbookViewId="0">
      <selection activeCell="AC42" sqref="AC42"/>
    </sheetView>
  </sheetViews>
  <sheetFormatPr defaultColWidth="6.125" defaultRowHeight="12" x14ac:dyDescent="0.15"/>
  <cols>
    <col min="1" max="1" width="5.125" style="208" bestFit="1" customWidth="1"/>
    <col min="2" max="2" width="10.5" style="208" bestFit="1" customWidth="1"/>
    <col min="3" max="26" width="9.875" style="209" customWidth="1"/>
    <col min="27" max="27" width="9.875" style="210" customWidth="1"/>
    <col min="28" max="256" width="6.125" style="209"/>
    <col min="257" max="257" width="5.125" style="209" bestFit="1" customWidth="1"/>
    <col min="258" max="258" width="10.5" style="209" bestFit="1" customWidth="1"/>
    <col min="259" max="283" width="9.875" style="209" customWidth="1"/>
    <col min="284" max="512" width="6.125" style="209"/>
    <col min="513" max="513" width="5.125" style="209" bestFit="1" customWidth="1"/>
    <col min="514" max="514" width="10.5" style="209" bestFit="1" customWidth="1"/>
    <col min="515" max="539" width="9.875" style="209" customWidth="1"/>
    <col min="540" max="768" width="6.125" style="209"/>
    <col min="769" max="769" width="5.125" style="209" bestFit="1" customWidth="1"/>
    <col min="770" max="770" width="10.5" style="209" bestFit="1" customWidth="1"/>
    <col min="771" max="795" width="9.875" style="209" customWidth="1"/>
    <col min="796" max="1024" width="6.125" style="209"/>
    <col min="1025" max="1025" width="5.125" style="209" bestFit="1" customWidth="1"/>
    <col min="1026" max="1026" width="10.5" style="209" bestFit="1" customWidth="1"/>
    <col min="1027" max="1051" width="9.875" style="209" customWidth="1"/>
    <col min="1052" max="1280" width="6.125" style="209"/>
    <col min="1281" max="1281" width="5.125" style="209" bestFit="1" customWidth="1"/>
    <col min="1282" max="1282" width="10.5" style="209" bestFit="1" customWidth="1"/>
    <col min="1283" max="1307" width="9.875" style="209" customWidth="1"/>
    <col min="1308" max="1536" width="6.125" style="209"/>
    <col min="1537" max="1537" width="5.125" style="209" bestFit="1" customWidth="1"/>
    <col min="1538" max="1538" width="10.5" style="209" bestFit="1" customWidth="1"/>
    <col min="1539" max="1563" width="9.875" style="209" customWidth="1"/>
    <col min="1564" max="1792" width="6.125" style="209"/>
    <col min="1793" max="1793" width="5.125" style="209" bestFit="1" customWidth="1"/>
    <col min="1794" max="1794" width="10.5" style="209" bestFit="1" customWidth="1"/>
    <col min="1795" max="1819" width="9.875" style="209" customWidth="1"/>
    <col min="1820" max="2048" width="6.125" style="209"/>
    <col min="2049" max="2049" width="5.125" style="209" bestFit="1" customWidth="1"/>
    <col min="2050" max="2050" width="10.5" style="209" bestFit="1" customWidth="1"/>
    <col min="2051" max="2075" width="9.875" style="209" customWidth="1"/>
    <col min="2076" max="2304" width="6.125" style="209"/>
    <col min="2305" max="2305" width="5.125" style="209" bestFit="1" customWidth="1"/>
    <col min="2306" max="2306" width="10.5" style="209" bestFit="1" customWidth="1"/>
    <col min="2307" max="2331" width="9.875" style="209" customWidth="1"/>
    <col min="2332" max="2560" width="6.125" style="209"/>
    <col min="2561" max="2561" width="5.125" style="209" bestFit="1" customWidth="1"/>
    <col min="2562" max="2562" width="10.5" style="209" bestFit="1" customWidth="1"/>
    <col min="2563" max="2587" width="9.875" style="209" customWidth="1"/>
    <col min="2588" max="2816" width="6.125" style="209"/>
    <col min="2817" max="2817" width="5.125" style="209" bestFit="1" customWidth="1"/>
    <col min="2818" max="2818" width="10.5" style="209" bestFit="1" customWidth="1"/>
    <col min="2819" max="2843" width="9.875" style="209" customWidth="1"/>
    <col min="2844" max="3072" width="6.125" style="209"/>
    <col min="3073" max="3073" width="5.125" style="209" bestFit="1" customWidth="1"/>
    <col min="3074" max="3074" width="10.5" style="209" bestFit="1" customWidth="1"/>
    <col min="3075" max="3099" width="9.875" style="209" customWidth="1"/>
    <col min="3100" max="3328" width="6.125" style="209"/>
    <col min="3329" max="3329" width="5.125" style="209" bestFit="1" customWidth="1"/>
    <col min="3330" max="3330" width="10.5" style="209" bestFit="1" customWidth="1"/>
    <col min="3331" max="3355" width="9.875" style="209" customWidth="1"/>
    <col min="3356" max="3584" width="6.125" style="209"/>
    <col min="3585" max="3585" width="5.125" style="209" bestFit="1" customWidth="1"/>
    <col min="3586" max="3586" width="10.5" style="209" bestFit="1" customWidth="1"/>
    <col min="3587" max="3611" width="9.875" style="209" customWidth="1"/>
    <col min="3612" max="3840" width="6.125" style="209"/>
    <col min="3841" max="3841" width="5.125" style="209" bestFit="1" customWidth="1"/>
    <col min="3842" max="3842" width="10.5" style="209" bestFit="1" customWidth="1"/>
    <col min="3843" max="3867" width="9.875" style="209" customWidth="1"/>
    <col min="3868" max="4096" width="6.125" style="209"/>
    <col min="4097" max="4097" width="5.125" style="209" bestFit="1" customWidth="1"/>
    <col min="4098" max="4098" width="10.5" style="209" bestFit="1" customWidth="1"/>
    <col min="4099" max="4123" width="9.875" style="209" customWidth="1"/>
    <col min="4124" max="4352" width="6.125" style="209"/>
    <col min="4353" max="4353" width="5.125" style="209" bestFit="1" customWidth="1"/>
    <col min="4354" max="4354" width="10.5" style="209" bestFit="1" customWidth="1"/>
    <col min="4355" max="4379" width="9.875" style="209" customWidth="1"/>
    <col min="4380" max="4608" width="6.125" style="209"/>
    <col min="4609" max="4609" width="5.125" style="209" bestFit="1" customWidth="1"/>
    <col min="4610" max="4610" width="10.5" style="209" bestFit="1" customWidth="1"/>
    <col min="4611" max="4635" width="9.875" style="209" customWidth="1"/>
    <col min="4636" max="4864" width="6.125" style="209"/>
    <col min="4865" max="4865" width="5.125" style="209" bestFit="1" customWidth="1"/>
    <col min="4866" max="4866" width="10.5" style="209" bestFit="1" customWidth="1"/>
    <col min="4867" max="4891" width="9.875" style="209" customWidth="1"/>
    <col min="4892" max="5120" width="6.125" style="209"/>
    <col min="5121" max="5121" width="5.125" style="209" bestFit="1" customWidth="1"/>
    <col min="5122" max="5122" width="10.5" style="209" bestFit="1" customWidth="1"/>
    <col min="5123" max="5147" width="9.875" style="209" customWidth="1"/>
    <col min="5148" max="5376" width="6.125" style="209"/>
    <col min="5377" max="5377" width="5.125" style="209" bestFit="1" customWidth="1"/>
    <col min="5378" max="5378" width="10.5" style="209" bestFit="1" customWidth="1"/>
    <col min="5379" max="5403" width="9.875" style="209" customWidth="1"/>
    <col min="5404" max="5632" width="6.125" style="209"/>
    <col min="5633" max="5633" width="5.125" style="209" bestFit="1" customWidth="1"/>
    <col min="5634" max="5634" width="10.5" style="209" bestFit="1" customWidth="1"/>
    <col min="5635" max="5659" width="9.875" style="209" customWidth="1"/>
    <col min="5660" max="5888" width="6.125" style="209"/>
    <col min="5889" max="5889" width="5.125" style="209" bestFit="1" customWidth="1"/>
    <col min="5890" max="5890" width="10.5" style="209" bestFit="1" customWidth="1"/>
    <col min="5891" max="5915" width="9.875" style="209" customWidth="1"/>
    <col min="5916" max="6144" width="6.125" style="209"/>
    <col min="6145" max="6145" width="5.125" style="209" bestFit="1" customWidth="1"/>
    <col min="6146" max="6146" width="10.5" style="209" bestFit="1" customWidth="1"/>
    <col min="6147" max="6171" width="9.875" style="209" customWidth="1"/>
    <col min="6172" max="6400" width="6.125" style="209"/>
    <col min="6401" max="6401" width="5.125" style="209" bestFit="1" customWidth="1"/>
    <col min="6402" max="6402" width="10.5" style="209" bestFit="1" customWidth="1"/>
    <col min="6403" max="6427" width="9.875" style="209" customWidth="1"/>
    <col min="6428" max="6656" width="6.125" style="209"/>
    <col min="6657" max="6657" width="5.125" style="209" bestFit="1" customWidth="1"/>
    <col min="6658" max="6658" width="10.5" style="209" bestFit="1" customWidth="1"/>
    <col min="6659" max="6683" width="9.875" style="209" customWidth="1"/>
    <col min="6684" max="6912" width="6.125" style="209"/>
    <col min="6913" max="6913" width="5.125" style="209" bestFit="1" customWidth="1"/>
    <col min="6914" max="6914" width="10.5" style="209" bestFit="1" customWidth="1"/>
    <col min="6915" max="6939" width="9.875" style="209" customWidth="1"/>
    <col min="6940" max="7168" width="6.125" style="209"/>
    <col min="7169" max="7169" width="5.125" style="209" bestFit="1" customWidth="1"/>
    <col min="7170" max="7170" width="10.5" style="209" bestFit="1" customWidth="1"/>
    <col min="7171" max="7195" width="9.875" style="209" customWidth="1"/>
    <col min="7196" max="7424" width="6.125" style="209"/>
    <col min="7425" max="7425" width="5.125" style="209" bestFit="1" customWidth="1"/>
    <col min="7426" max="7426" width="10.5" style="209" bestFit="1" customWidth="1"/>
    <col min="7427" max="7451" width="9.875" style="209" customWidth="1"/>
    <col min="7452" max="7680" width="6.125" style="209"/>
    <col min="7681" max="7681" width="5.125" style="209" bestFit="1" customWidth="1"/>
    <col min="7682" max="7682" width="10.5" style="209" bestFit="1" customWidth="1"/>
    <col min="7683" max="7707" width="9.875" style="209" customWidth="1"/>
    <col min="7708" max="7936" width="6.125" style="209"/>
    <col min="7937" max="7937" width="5.125" style="209" bestFit="1" customWidth="1"/>
    <col min="7938" max="7938" width="10.5" style="209" bestFit="1" customWidth="1"/>
    <col min="7939" max="7963" width="9.875" style="209" customWidth="1"/>
    <col min="7964" max="8192" width="6.125" style="209"/>
    <col min="8193" max="8193" width="5.125" style="209" bestFit="1" customWidth="1"/>
    <col min="8194" max="8194" width="10.5" style="209" bestFit="1" customWidth="1"/>
    <col min="8195" max="8219" width="9.875" style="209" customWidth="1"/>
    <col min="8220" max="8448" width="6.125" style="209"/>
    <col min="8449" max="8449" width="5.125" style="209" bestFit="1" customWidth="1"/>
    <col min="8450" max="8450" width="10.5" style="209" bestFit="1" customWidth="1"/>
    <col min="8451" max="8475" width="9.875" style="209" customWidth="1"/>
    <col min="8476" max="8704" width="6.125" style="209"/>
    <col min="8705" max="8705" width="5.125" style="209" bestFit="1" customWidth="1"/>
    <col min="8706" max="8706" width="10.5" style="209" bestFit="1" customWidth="1"/>
    <col min="8707" max="8731" width="9.875" style="209" customWidth="1"/>
    <col min="8732" max="8960" width="6.125" style="209"/>
    <col min="8961" max="8961" width="5.125" style="209" bestFit="1" customWidth="1"/>
    <col min="8962" max="8962" width="10.5" style="209" bestFit="1" customWidth="1"/>
    <col min="8963" max="8987" width="9.875" style="209" customWidth="1"/>
    <col min="8988" max="9216" width="6.125" style="209"/>
    <col min="9217" max="9217" width="5.125" style="209" bestFit="1" customWidth="1"/>
    <col min="9218" max="9218" width="10.5" style="209" bestFit="1" customWidth="1"/>
    <col min="9219" max="9243" width="9.875" style="209" customWidth="1"/>
    <col min="9244" max="9472" width="6.125" style="209"/>
    <col min="9473" max="9473" width="5.125" style="209" bestFit="1" customWidth="1"/>
    <col min="9474" max="9474" width="10.5" style="209" bestFit="1" customWidth="1"/>
    <col min="9475" max="9499" width="9.875" style="209" customWidth="1"/>
    <col min="9500" max="9728" width="6.125" style="209"/>
    <col min="9729" max="9729" width="5.125" style="209" bestFit="1" customWidth="1"/>
    <col min="9730" max="9730" width="10.5" style="209" bestFit="1" customWidth="1"/>
    <col min="9731" max="9755" width="9.875" style="209" customWidth="1"/>
    <col min="9756" max="9984" width="6.125" style="209"/>
    <col min="9985" max="9985" width="5.125" style="209" bestFit="1" customWidth="1"/>
    <col min="9986" max="9986" width="10.5" style="209" bestFit="1" customWidth="1"/>
    <col min="9987" max="10011" width="9.875" style="209" customWidth="1"/>
    <col min="10012" max="10240" width="6.125" style="209"/>
    <col min="10241" max="10241" width="5.125" style="209" bestFit="1" customWidth="1"/>
    <col min="10242" max="10242" width="10.5" style="209" bestFit="1" customWidth="1"/>
    <col min="10243" max="10267" width="9.875" style="209" customWidth="1"/>
    <col min="10268" max="10496" width="6.125" style="209"/>
    <col min="10497" max="10497" width="5.125" style="209" bestFit="1" customWidth="1"/>
    <col min="10498" max="10498" width="10.5" style="209" bestFit="1" customWidth="1"/>
    <col min="10499" max="10523" width="9.875" style="209" customWidth="1"/>
    <col min="10524" max="10752" width="6.125" style="209"/>
    <col min="10753" max="10753" width="5.125" style="209" bestFit="1" customWidth="1"/>
    <col min="10754" max="10754" width="10.5" style="209" bestFit="1" customWidth="1"/>
    <col min="10755" max="10779" width="9.875" style="209" customWidth="1"/>
    <col min="10780" max="11008" width="6.125" style="209"/>
    <col min="11009" max="11009" width="5.125" style="209" bestFit="1" customWidth="1"/>
    <col min="11010" max="11010" width="10.5" style="209" bestFit="1" customWidth="1"/>
    <col min="11011" max="11035" width="9.875" style="209" customWidth="1"/>
    <col min="11036" max="11264" width="6.125" style="209"/>
    <col min="11265" max="11265" width="5.125" style="209" bestFit="1" customWidth="1"/>
    <col min="11266" max="11266" width="10.5" style="209" bestFit="1" customWidth="1"/>
    <col min="11267" max="11291" width="9.875" style="209" customWidth="1"/>
    <col min="11292" max="11520" width="6.125" style="209"/>
    <col min="11521" max="11521" width="5.125" style="209" bestFit="1" customWidth="1"/>
    <col min="11522" max="11522" width="10.5" style="209" bestFit="1" customWidth="1"/>
    <col min="11523" max="11547" width="9.875" style="209" customWidth="1"/>
    <col min="11548" max="11776" width="6.125" style="209"/>
    <col min="11777" max="11777" width="5.125" style="209" bestFit="1" customWidth="1"/>
    <col min="11778" max="11778" width="10.5" style="209" bestFit="1" customWidth="1"/>
    <col min="11779" max="11803" width="9.875" style="209" customWidth="1"/>
    <col min="11804" max="12032" width="6.125" style="209"/>
    <col min="12033" max="12033" width="5.125" style="209" bestFit="1" customWidth="1"/>
    <col min="12034" max="12034" width="10.5" style="209" bestFit="1" customWidth="1"/>
    <col min="12035" max="12059" width="9.875" style="209" customWidth="1"/>
    <col min="12060" max="12288" width="6.125" style="209"/>
    <col min="12289" max="12289" width="5.125" style="209" bestFit="1" customWidth="1"/>
    <col min="12290" max="12290" width="10.5" style="209" bestFit="1" customWidth="1"/>
    <col min="12291" max="12315" width="9.875" style="209" customWidth="1"/>
    <col min="12316" max="12544" width="6.125" style="209"/>
    <col min="12545" max="12545" width="5.125" style="209" bestFit="1" customWidth="1"/>
    <col min="12546" max="12546" width="10.5" style="209" bestFit="1" customWidth="1"/>
    <col min="12547" max="12571" width="9.875" style="209" customWidth="1"/>
    <col min="12572" max="12800" width="6.125" style="209"/>
    <col min="12801" max="12801" width="5.125" style="209" bestFit="1" customWidth="1"/>
    <col min="12802" max="12802" width="10.5" style="209" bestFit="1" customWidth="1"/>
    <col min="12803" max="12827" width="9.875" style="209" customWidth="1"/>
    <col min="12828" max="13056" width="6.125" style="209"/>
    <col min="13057" max="13057" width="5.125" style="209" bestFit="1" customWidth="1"/>
    <col min="13058" max="13058" width="10.5" style="209" bestFit="1" customWidth="1"/>
    <col min="13059" max="13083" width="9.875" style="209" customWidth="1"/>
    <col min="13084" max="13312" width="6.125" style="209"/>
    <col min="13313" max="13313" width="5.125" style="209" bestFit="1" customWidth="1"/>
    <col min="13314" max="13314" width="10.5" style="209" bestFit="1" customWidth="1"/>
    <col min="13315" max="13339" width="9.875" style="209" customWidth="1"/>
    <col min="13340" max="13568" width="6.125" style="209"/>
    <col min="13569" max="13569" width="5.125" style="209" bestFit="1" customWidth="1"/>
    <col min="13570" max="13570" width="10.5" style="209" bestFit="1" customWidth="1"/>
    <col min="13571" max="13595" width="9.875" style="209" customWidth="1"/>
    <col min="13596" max="13824" width="6.125" style="209"/>
    <col min="13825" max="13825" width="5.125" style="209" bestFit="1" customWidth="1"/>
    <col min="13826" max="13826" width="10.5" style="209" bestFit="1" customWidth="1"/>
    <col min="13827" max="13851" width="9.875" style="209" customWidth="1"/>
    <col min="13852" max="14080" width="6.125" style="209"/>
    <col min="14081" max="14081" width="5.125" style="209" bestFit="1" customWidth="1"/>
    <col min="14082" max="14082" width="10.5" style="209" bestFit="1" customWidth="1"/>
    <col min="14083" max="14107" width="9.875" style="209" customWidth="1"/>
    <col min="14108" max="14336" width="6.125" style="209"/>
    <col min="14337" max="14337" width="5.125" style="209" bestFit="1" customWidth="1"/>
    <col min="14338" max="14338" width="10.5" style="209" bestFit="1" customWidth="1"/>
    <col min="14339" max="14363" width="9.875" style="209" customWidth="1"/>
    <col min="14364" max="14592" width="6.125" style="209"/>
    <col min="14593" max="14593" width="5.125" style="209" bestFit="1" customWidth="1"/>
    <col min="14594" max="14594" width="10.5" style="209" bestFit="1" customWidth="1"/>
    <col min="14595" max="14619" width="9.875" style="209" customWidth="1"/>
    <col min="14620" max="14848" width="6.125" style="209"/>
    <col min="14849" max="14849" width="5.125" style="209" bestFit="1" customWidth="1"/>
    <col min="14850" max="14850" width="10.5" style="209" bestFit="1" customWidth="1"/>
    <col min="14851" max="14875" width="9.875" style="209" customWidth="1"/>
    <col min="14876" max="15104" width="6.125" style="209"/>
    <col min="15105" max="15105" width="5.125" style="209" bestFit="1" customWidth="1"/>
    <col min="15106" max="15106" width="10.5" style="209" bestFit="1" customWidth="1"/>
    <col min="15107" max="15131" width="9.875" style="209" customWidth="1"/>
    <col min="15132" max="15360" width="6.125" style="209"/>
    <col min="15361" max="15361" width="5.125" style="209" bestFit="1" customWidth="1"/>
    <col min="15362" max="15362" width="10.5" style="209" bestFit="1" customWidth="1"/>
    <col min="15363" max="15387" width="9.875" style="209" customWidth="1"/>
    <col min="15388" max="15616" width="6.125" style="209"/>
    <col min="15617" max="15617" width="5.125" style="209" bestFit="1" customWidth="1"/>
    <col min="15618" max="15618" width="10.5" style="209" bestFit="1" customWidth="1"/>
    <col min="15619" max="15643" width="9.875" style="209" customWidth="1"/>
    <col min="15644" max="15872" width="6.125" style="209"/>
    <col min="15873" max="15873" width="5.125" style="209" bestFit="1" customWidth="1"/>
    <col min="15874" max="15874" width="10.5" style="209" bestFit="1" customWidth="1"/>
    <col min="15875" max="15899" width="9.875" style="209" customWidth="1"/>
    <col min="15900" max="16128" width="6.125" style="209"/>
    <col min="16129" max="16129" width="5.125" style="209" bestFit="1" customWidth="1"/>
    <col min="16130" max="16130" width="10.5" style="209" bestFit="1" customWidth="1"/>
    <col min="16131" max="16155" width="9.875" style="209" customWidth="1"/>
    <col min="16156" max="16384" width="6.125" style="209"/>
  </cols>
  <sheetData>
    <row r="1" spans="1:27" s="129" customFormat="1" ht="18.75" x14ac:dyDescent="0.15">
      <c r="A1" s="224" t="s">
        <v>227</v>
      </c>
      <c r="B1" s="224"/>
      <c r="C1" s="224"/>
      <c r="D1" s="224"/>
      <c r="E1" s="224"/>
      <c r="F1" s="224"/>
      <c r="G1" s="224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  <c r="S1" s="224"/>
      <c r="T1" s="224"/>
      <c r="U1" s="224"/>
      <c r="V1" s="224"/>
      <c r="W1" s="224"/>
      <c r="X1" s="224"/>
      <c r="Y1" s="224"/>
      <c r="Z1" s="224"/>
      <c r="AA1" s="224"/>
    </row>
    <row r="2" spans="1:27" s="129" customFormat="1" ht="18.75" x14ac:dyDescent="0.15">
      <c r="A2" s="130"/>
      <c r="B2" s="131"/>
      <c r="C2" s="132"/>
      <c r="AA2" s="132"/>
    </row>
    <row r="3" spans="1:27" s="136" customFormat="1" ht="13.5" customHeight="1" x14ac:dyDescent="0.15">
      <c r="A3" s="133"/>
      <c r="B3" s="134"/>
      <c r="C3" s="225" t="s">
        <v>228</v>
      </c>
      <c r="D3" s="226"/>
      <c r="E3" s="226"/>
      <c r="F3" s="226"/>
      <c r="G3" s="226"/>
      <c r="H3" s="226"/>
      <c r="I3" s="226"/>
      <c r="J3" s="226"/>
      <c r="K3" s="226"/>
      <c r="L3" s="226"/>
      <c r="M3" s="226"/>
      <c r="N3" s="227"/>
      <c r="O3" s="228" t="s">
        <v>229</v>
      </c>
      <c r="P3" s="229"/>
      <c r="Q3" s="229"/>
      <c r="R3" s="229"/>
      <c r="S3" s="230"/>
      <c r="T3" s="228" t="s">
        <v>230</v>
      </c>
      <c r="U3" s="230"/>
      <c r="V3" s="135" t="s">
        <v>231</v>
      </c>
      <c r="W3" s="135" t="s">
        <v>232</v>
      </c>
      <c r="X3" s="228" t="s">
        <v>233</v>
      </c>
      <c r="Y3" s="230"/>
      <c r="Z3" s="135" t="s">
        <v>234</v>
      </c>
      <c r="AA3" s="231" t="s">
        <v>226</v>
      </c>
    </row>
    <row r="4" spans="1:27" s="136" customFormat="1" ht="15" customHeight="1" x14ac:dyDescent="0.15">
      <c r="A4" s="137"/>
      <c r="B4" s="138"/>
      <c r="C4" s="139" t="s">
        <v>235</v>
      </c>
      <c r="D4" s="140" t="s">
        <v>236</v>
      </c>
      <c r="E4" s="140" t="s">
        <v>237</v>
      </c>
      <c r="F4" s="140" t="s">
        <v>238</v>
      </c>
      <c r="G4" s="140" t="s">
        <v>239</v>
      </c>
      <c r="H4" s="141" t="s">
        <v>240</v>
      </c>
      <c r="I4" s="141" t="s">
        <v>241</v>
      </c>
      <c r="J4" s="141" t="s">
        <v>242</v>
      </c>
      <c r="K4" s="141" t="s">
        <v>243</v>
      </c>
      <c r="L4" s="140" t="s">
        <v>244</v>
      </c>
      <c r="M4" s="141" t="s">
        <v>245</v>
      </c>
      <c r="N4" s="142" t="s">
        <v>246</v>
      </c>
      <c r="O4" s="139" t="s">
        <v>247</v>
      </c>
      <c r="P4" s="140" t="s">
        <v>248</v>
      </c>
      <c r="Q4" s="140" t="s">
        <v>249</v>
      </c>
      <c r="R4" s="140" t="s">
        <v>250</v>
      </c>
      <c r="S4" s="142" t="s">
        <v>246</v>
      </c>
      <c r="T4" s="139" t="s">
        <v>251</v>
      </c>
      <c r="U4" s="142" t="s">
        <v>252</v>
      </c>
      <c r="V4" s="135" t="s">
        <v>231</v>
      </c>
      <c r="W4" s="135" t="s">
        <v>253</v>
      </c>
      <c r="X4" s="139" t="s">
        <v>254</v>
      </c>
      <c r="Y4" s="142" t="s">
        <v>246</v>
      </c>
      <c r="Z4" s="135" t="s">
        <v>234</v>
      </c>
      <c r="AA4" s="232"/>
    </row>
    <row r="5" spans="1:27" s="150" customFormat="1" ht="20.100000000000001" customHeight="1" x14ac:dyDescent="0.15">
      <c r="A5" s="220" t="s">
        <v>255</v>
      </c>
      <c r="B5" s="143" t="s">
        <v>256</v>
      </c>
      <c r="C5" s="144">
        <v>45</v>
      </c>
      <c r="D5" s="145">
        <v>102</v>
      </c>
      <c r="E5" s="145">
        <v>912</v>
      </c>
      <c r="F5" s="145">
        <v>424</v>
      </c>
      <c r="G5" s="145">
        <v>10</v>
      </c>
      <c r="H5" s="146"/>
      <c r="I5" s="146"/>
      <c r="J5" s="146"/>
      <c r="K5" s="146"/>
      <c r="L5" s="145">
        <v>2</v>
      </c>
      <c r="M5" s="146"/>
      <c r="N5" s="147">
        <v>2</v>
      </c>
      <c r="O5" s="144">
        <v>2</v>
      </c>
      <c r="P5" s="145">
        <v>14</v>
      </c>
      <c r="Q5" s="145">
        <v>0</v>
      </c>
      <c r="R5" s="145">
        <v>0</v>
      </c>
      <c r="S5" s="147">
        <v>42</v>
      </c>
      <c r="T5" s="144">
        <v>175</v>
      </c>
      <c r="U5" s="147">
        <v>12</v>
      </c>
      <c r="V5" s="148">
        <v>0</v>
      </c>
      <c r="W5" s="148">
        <v>0</v>
      </c>
      <c r="X5" s="144">
        <v>12</v>
      </c>
      <c r="Y5" s="147">
        <v>0</v>
      </c>
      <c r="Z5" s="148">
        <v>0</v>
      </c>
      <c r="AA5" s="149">
        <f t="shared" ref="AA5:AA39" si="0">SUM(C5:Z5)</f>
        <v>1754</v>
      </c>
    </row>
    <row r="6" spans="1:27" s="150" customFormat="1" ht="20.100000000000001" customHeight="1" x14ac:dyDescent="0.15">
      <c r="A6" s="221"/>
      <c r="B6" s="151" t="s">
        <v>222</v>
      </c>
      <c r="C6" s="152">
        <v>45</v>
      </c>
      <c r="D6" s="153">
        <v>102</v>
      </c>
      <c r="E6" s="153">
        <v>1074</v>
      </c>
      <c r="F6" s="153">
        <v>453</v>
      </c>
      <c r="G6" s="153">
        <v>10</v>
      </c>
      <c r="H6" s="154"/>
      <c r="I6" s="154"/>
      <c r="J6" s="154"/>
      <c r="K6" s="154"/>
      <c r="L6" s="153">
        <v>2</v>
      </c>
      <c r="M6" s="155"/>
      <c r="N6" s="156">
        <v>2</v>
      </c>
      <c r="O6" s="152">
        <v>6</v>
      </c>
      <c r="P6" s="153">
        <v>14</v>
      </c>
      <c r="Q6" s="153">
        <v>0</v>
      </c>
      <c r="R6" s="153">
        <v>0</v>
      </c>
      <c r="S6" s="156">
        <v>42</v>
      </c>
      <c r="T6" s="152">
        <v>198</v>
      </c>
      <c r="U6" s="156">
        <v>12</v>
      </c>
      <c r="V6" s="157">
        <v>0</v>
      </c>
      <c r="W6" s="157">
        <v>0</v>
      </c>
      <c r="X6" s="152">
        <v>14</v>
      </c>
      <c r="Y6" s="156">
        <v>0</v>
      </c>
      <c r="Z6" s="157">
        <v>0</v>
      </c>
      <c r="AA6" s="158">
        <f t="shared" si="0"/>
        <v>1974</v>
      </c>
    </row>
    <row r="7" spans="1:27" s="150" customFormat="1" ht="20.100000000000001" customHeight="1" x14ac:dyDescent="0.15">
      <c r="A7" s="222" t="s">
        <v>257</v>
      </c>
      <c r="B7" s="159" t="s">
        <v>256</v>
      </c>
      <c r="C7" s="160">
        <v>71</v>
      </c>
      <c r="D7" s="161">
        <v>121</v>
      </c>
      <c r="E7" s="161">
        <v>2025</v>
      </c>
      <c r="F7" s="161">
        <v>264</v>
      </c>
      <c r="G7" s="161">
        <v>90</v>
      </c>
      <c r="H7" s="162"/>
      <c r="I7" s="162"/>
      <c r="J7" s="162"/>
      <c r="K7" s="162"/>
      <c r="L7" s="161">
        <v>0</v>
      </c>
      <c r="M7" s="145"/>
      <c r="N7" s="163">
        <v>12</v>
      </c>
      <c r="O7" s="160">
        <v>0</v>
      </c>
      <c r="P7" s="161">
        <v>11</v>
      </c>
      <c r="Q7" s="161">
        <v>9</v>
      </c>
      <c r="R7" s="161">
        <v>28</v>
      </c>
      <c r="S7" s="164">
        <v>56</v>
      </c>
      <c r="T7" s="160">
        <v>358</v>
      </c>
      <c r="U7" s="164">
        <v>28</v>
      </c>
      <c r="V7" s="165">
        <v>0</v>
      </c>
      <c r="W7" s="165">
        <v>0</v>
      </c>
      <c r="X7" s="160">
        <v>28</v>
      </c>
      <c r="Y7" s="164">
        <v>8</v>
      </c>
      <c r="Z7" s="165">
        <v>0</v>
      </c>
      <c r="AA7" s="166">
        <f t="shared" si="0"/>
        <v>3109</v>
      </c>
    </row>
    <row r="8" spans="1:27" s="150" customFormat="1" ht="20.100000000000001" customHeight="1" x14ac:dyDescent="0.15">
      <c r="A8" s="222"/>
      <c r="B8" s="167" t="s">
        <v>222</v>
      </c>
      <c r="C8" s="168">
        <v>71</v>
      </c>
      <c r="D8" s="169">
        <v>125</v>
      </c>
      <c r="E8" s="169">
        <v>2407</v>
      </c>
      <c r="F8" s="169">
        <v>335</v>
      </c>
      <c r="G8" s="169">
        <v>90</v>
      </c>
      <c r="H8" s="155"/>
      <c r="I8" s="155"/>
      <c r="J8" s="155"/>
      <c r="K8" s="155"/>
      <c r="L8" s="169">
        <v>0</v>
      </c>
      <c r="M8" s="153"/>
      <c r="N8" s="170">
        <v>12</v>
      </c>
      <c r="O8" s="168">
        <v>0</v>
      </c>
      <c r="P8" s="169">
        <v>12</v>
      </c>
      <c r="Q8" s="169">
        <v>9</v>
      </c>
      <c r="R8" s="169">
        <v>28</v>
      </c>
      <c r="S8" s="171">
        <v>58</v>
      </c>
      <c r="T8" s="168">
        <v>358</v>
      </c>
      <c r="U8" s="171">
        <v>28</v>
      </c>
      <c r="V8" s="172">
        <v>0</v>
      </c>
      <c r="W8" s="172">
        <v>0</v>
      </c>
      <c r="X8" s="168">
        <v>40</v>
      </c>
      <c r="Y8" s="171">
        <v>0</v>
      </c>
      <c r="Z8" s="172">
        <v>8</v>
      </c>
      <c r="AA8" s="173">
        <f t="shared" si="0"/>
        <v>3581</v>
      </c>
    </row>
    <row r="9" spans="1:27" s="150" customFormat="1" ht="20.100000000000001" customHeight="1" x14ac:dyDescent="0.15">
      <c r="A9" s="220" t="s">
        <v>258</v>
      </c>
      <c r="B9" s="143" t="s">
        <v>256</v>
      </c>
      <c r="C9" s="144">
        <v>68</v>
      </c>
      <c r="D9" s="145">
        <v>49</v>
      </c>
      <c r="E9" s="145">
        <v>2722</v>
      </c>
      <c r="F9" s="145">
        <v>542</v>
      </c>
      <c r="G9" s="145">
        <v>68</v>
      </c>
      <c r="H9" s="146"/>
      <c r="I9" s="146"/>
      <c r="J9" s="146"/>
      <c r="K9" s="146"/>
      <c r="L9" s="145">
        <v>0</v>
      </c>
      <c r="M9" s="145"/>
      <c r="N9" s="174">
        <v>13</v>
      </c>
      <c r="O9" s="144">
        <v>0</v>
      </c>
      <c r="P9" s="145">
        <v>5</v>
      </c>
      <c r="Q9" s="145">
        <v>5</v>
      </c>
      <c r="R9" s="145">
        <v>13</v>
      </c>
      <c r="S9" s="147">
        <v>25</v>
      </c>
      <c r="T9" s="144">
        <v>144</v>
      </c>
      <c r="U9" s="147">
        <v>36</v>
      </c>
      <c r="V9" s="148">
        <v>0</v>
      </c>
      <c r="W9" s="148">
        <v>3</v>
      </c>
      <c r="X9" s="144">
        <v>23</v>
      </c>
      <c r="Y9" s="147">
        <v>0</v>
      </c>
      <c r="Z9" s="148">
        <v>2</v>
      </c>
      <c r="AA9" s="149">
        <f t="shared" si="0"/>
        <v>3718</v>
      </c>
    </row>
    <row r="10" spans="1:27" s="150" customFormat="1" ht="20.100000000000001" customHeight="1" x14ac:dyDescent="0.15">
      <c r="A10" s="221"/>
      <c r="B10" s="151" t="s">
        <v>222</v>
      </c>
      <c r="C10" s="152">
        <v>72</v>
      </c>
      <c r="D10" s="153">
        <v>49</v>
      </c>
      <c r="E10" s="153">
        <v>3004</v>
      </c>
      <c r="F10" s="153">
        <v>700</v>
      </c>
      <c r="G10" s="153">
        <v>74</v>
      </c>
      <c r="H10" s="154"/>
      <c r="I10" s="154"/>
      <c r="J10" s="154"/>
      <c r="K10" s="154"/>
      <c r="L10" s="153">
        <v>0</v>
      </c>
      <c r="M10" s="153"/>
      <c r="N10" s="175">
        <v>13</v>
      </c>
      <c r="O10" s="152">
        <v>0</v>
      </c>
      <c r="P10" s="153">
        <v>5</v>
      </c>
      <c r="Q10" s="153">
        <v>6</v>
      </c>
      <c r="R10" s="153">
        <v>13</v>
      </c>
      <c r="S10" s="156">
        <v>25</v>
      </c>
      <c r="T10" s="152">
        <v>164</v>
      </c>
      <c r="U10" s="156">
        <v>36</v>
      </c>
      <c r="V10" s="157">
        <v>0</v>
      </c>
      <c r="W10" s="157">
        <v>3</v>
      </c>
      <c r="X10" s="152">
        <v>39</v>
      </c>
      <c r="Y10" s="156">
        <v>0</v>
      </c>
      <c r="Z10" s="157">
        <v>2</v>
      </c>
      <c r="AA10" s="158">
        <f t="shared" si="0"/>
        <v>4205</v>
      </c>
    </row>
    <row r="11" spans="1:27" s="150" customFormat="1" ht="20.100000000000001" customHeight="1" x14ac:dyDescent="0.15">
      <c r="A11" s="222" t="s">
        <v>259</v>
      </c>
      <c r="B11" s="159" t="s">
        <v>256</v>
      </c>
      <c r="C11" s="160">
        <v>133</v>
      </c>
      <c r="D11" s="161">
        <v>81</v>
      </c>
      <c r="E11" s="161">
        <v>3526</v>
      </c>
      <c r="F11" s="161">
        <v>1665</v>
      </c>
      <c r="G11" s="161">
        <v>108</v>
      </c>
      <c r="H11" s="162"/>
      <c r="I11" s="162"/>
      <c r="J11" s="162"/>
      <c r="K11" s="162"/>
      <c r="L11" s="161">
        <v>0</v>
      </c>
      <c r="M11" s="145"/>
      <c r="N11" s="163">
        <v>14</v>
      </c>
      <c r="O11" s="160">
        <v>0</v>
      </c>
      <c r="P11" s="161">
        <v>3</v>
      </c>
      <c r="Q11" s="161">
        <v>4</v>
      </c>
      <c r="R11" s="161">
        <v>12</v>
      </c>
      <c r="S11" s="164">
        <v>9</v>
      </c>
      <c r="T11" s="160">
        <v>252</v>
      </c>
      <c r="U11" s="164">
        <v>10</v>
      </c>
      <c r="V11" s="165">
        <v>100</v>
      </c>
      <c r="W11" s="165">
        <v>0</v>
      </c>
      <c r="X11" s="160">
        <v>11</v>
      </c>
      <c r="Y11" s="164">
        <v>0</v>
      </c>
      <c r="Z11" s="165">
        <v>12</v>
      </c>
      <c r="AA11" s="166">
        <f t="shared" si="0"/>
        <v>5940</v>
      </c>
    </row>
    <row r="12" spans="1:27" s="150" customFormat="1" ht="20.100000000000001" customHeight="1" x14ac:dyDescent="0.15">
      <c r="A12" s="222"/>
      <c r="B12" s="167" t="s">
        <v>222</v>
      </c>
      <c r="C12" s="168">
        <v>136</v>
      </c>
      <c r="D12" s="169">
        <v>108</v>
      </c>
      <c r="E12" s="169">
        <v>3631</v>
      </c>
      <c r="F12" s="169">
        <v>1881</v>
      </c>
      <c r="G12" s="169">
        <v>120</v>
      </c>
      <c r="H12" s="155"/>
      <c r="I12" s="155"/>
      <c r="J12" s="155"/>
      <c r="K12" s="155"/>
      <c r="L12" s="169">
        <v>0</v>
      </c>
      <c r="M12" s="153"/>
      <c r="N12" s="170">
        <v>14</v>
      </c>
      <c r="O12" s="168">
        <v>0</v>
      </c>
      <c r="P12" s="169">
        <v>3</v>
      </c>
      <c r="Q12" s="169">
        <v>12</v>
      </c>
      <c r="R12" s="169">
        <v>12</v>
      </c>
      <c r="S12" s="171">
        <v>9</v>
      </c>
      <c r="T12" s="168">
        <v>286</v>
      </c>
      <c r="U12" s="171">
        <v>12</v>
      </c>
      <c r="V12" s="172">
        <v>100</v>
      </c>
      <c r="W12" s="172">
        <v>0</v>
      </c>
      <c r="X12" s="168">
        <v>14</v>
      </c>
      <c r="Y12" s="171">
        <v>0</v>
      </c>
      <c r="Z12" s="172">
        <v>12</v>
      </c>
      <c r="AA12" s="173">
        <f t="shared" si="0"/>
        <v>6350</v>
      </c>
    </row>
    <row r="13" spans="1:27" s="150" customFormat="1" ht="20.100000000000001" customHeight="1" x14ac:dyDescent="0.15">
      <c r="A13" s="220" t="s">
        <v>260</v>
      </c>
      <c r="B13" s="143" t="s">
        <v>256</v>
      </c>
      <c r="C13" s="144">
        <v>105</v>
      </c>
      <c r="D13" s="145">
        <v>189</v>
      </c>
      <c r="E13" s="145">
        <v>2661</v>
      </c>
      <c r="F13" s="145">
        <v>1925</v>
      </c>
      <c r="G13" s="145">
        <v>62</v>
      </c>
      <c r="H13" s="146"/>
      <c r="I13" s="146"/>
      <c r="J13" s="146"/>
      <c r="K13" s="146"/>
      <c r="L13" s="145">
        <v>1</v>
      </c>
      <c r="M13" s="145"/>
      <c r="N13" s="174">
        <v>38</v>
      </c>
      <c r="O13" s="144">
        <v>0</v>
      </c>
      <c r="P13" s="145">
        <v>6</v>
      </c>
      <c r="Q13" s="145">
        <v>3</v>
      </c>
      <c r="R13" s="145">
        <v>16</v>
      </c>
      <c r="S13" s="147">
        <v>12</v>
      </c>
      <c r="T13" s="144">
        <v>114</v>
      </c>
      <c r="U13" s="147">
        <v>71</v>
      </c>
      <c r="V13" s="148">
        <v>0</v>
      </c>
      <c r="W13" s="148">
        <v>0</v>
      </c>
      <c r="X13" s="144">
        <v>100</v>
      </c>
      <c r="Y13" s="147">
        <v>0</v>
      </c>
      <c r="Z13" s="148">
        <v>3</v>
      </c>
      <c r="AA13" s="149">
        <f t="shared" si="0"/>
        <v>5306</v>
      </c>
    </row>
    <row r="14" spans="1:27" s="150" customFormat="1" ht="20.100000000000001" customHeight="1" x14ac:dyDescent="0.15">
      <c r="A14" s="221"/>
      <c r="B14" s="151" t="s">
        <v>222</v>
      </c>
      <c r="C14" s="152">
        <v>106</v>
      </c>
      <c r="D14" s="153">
        <v>191</v>
      </c>
      <c r="E14" s="153">
        <v>2747</v>
      </c>
      <c r="F14" s="153">
        <v>2150</v>
      </c>
      <c r="G14" s="153">
        <v>72</v>
      </c>
      <c r="H14" s="154"/>
      <c r="I14" s="154"/>
      <c r="J14" s="154"/>
      <c r="K14" s="154"/>
      <c r="L14" s="153">
        <v>1</v>
      </c>
      <c r="M14" s="153"/>
      <c r="N14" s="175">
        <v>38</v>
      </c>
      <c r="O14" s="152">
        <v>0</v>
      </c>
      <c r="P14" s="153">
        <v>8</v>
      </c>
      <c r="Q14" s="153">
        <v>3</v>
      </c>
      <c r="R14" s="153">
        <v>17</v>
      </c>
      <c r="S14" s="156">
        <v>14</v>
      </c>
      <c r="T14" s="152">
        <v>122</v>
      </c>
      <c r="U14" s="156">
        <v>71</v>
      </c>
      <c r="V14" s="157">
        <v>0</v>
      </c>
      <c r="W14" s="157">
        <v>0</v>
      </c>
      <c r="X14" s="152">
        <v>135</v>
      </c>
      <c r="Y14" s="156">
        <v>0</v>
      </c>
      <c r="Z14" s="157">
        <v>3</v>
      </c>
      <c r="AA14" s="158">
        <f t="shared" si="0"/>
        <v>5678</v>
      </c>
    </row>
    <row r="15" spans="1:27" s="150" customFormat="1" ht="20.100000000000001" customHeight="1" x14ac:dyDescent="0.15">
      <c r="A15" s="220" t="s">
        <v>206</v>
      </c>
      <c r="B15" s="143" t="s">
        <v>256</v>
      </c>
      <c r="C15" s="176">
        <v>152</v>
      </c>
      <c r="D15" s="177">
        <v>549</v>
      </c>
      <c r="E15" s="177">
        <v>3386</v>
      </c>
      <c r="F15" s="177">
        <v>2980</v>
      </c>
      <c r="G15" s="177">
        <v>89</v>
      </c>
      <c r="H15" s="146"/>
      <c r="I15" s="146"/>
      <c r="J15" s="146"/>
      <c r="K15" s="146"/>
      <c r="L15" s="177">
        <v>0</v>
      </c>
      <c r="M15" s="145"/>
      <c r="N15" s="178">
        <v>66</v>
      </c>
      <c r="O15" s="176">
        <v>2</v>
      </c>
      <c r="P15" s="177">
        <v>26</v>
      </c>
      <c r="Q15" s="177">
        <v>12</v>
      </c>
      <c r="R15" s="177">
        <v>2</v>
      </c>
      <c r="S15" s="179">
        <v>20</v>
      </c>
      <c r="T15" s="176">
        <v>119</v>
      </c>
      <c r="U15" s="179">
        <v>21</v>
      </c>
      <c r="V15" s="180">
        <v>0</v>
      </c>
      <c r="W15" s="180">
        <v>0</v>
      </c>
      <c r="X15" s="176">
        <v>154</v>
      </c>
      <c r="Y15" s="179">
        <v>4</v>
      </c>
      <c r="Z15" s="180">
        <v>61</v>
      </c>
      <c r="AA15" s="181">
        <f t="shared" si="0"/>
        <v>7643</v>
      </c>
    </row>
    <row r="16" spans="1:27" s="150" customFormat="1" ht="20.100000000000001" customHeight="1" x14ac:dyDescent="0.15">
      <c r="A16" s="223"/>
      <c r="B16" s="151" t="s">
        <v>222</v>
      </c>
      <c r="C16" s="182">
        <v>154</v>
      </c>
      <c r="D16" s="183">
        <v>573</v>
      </c>
      <c r="E16" s="183">
        <v>3805</v>
      </c>
      <c r="F16" s="183">
        <v>3872</v>
      </c>
      <c r="G16" s="183">
        <v>103</v>
      </c>
      <c r="H16" s="154"/>
      <c r="I16" s="154"/>
      <c r="J16" s="154"/>
      <c r="K16" s="154"/>
      <c r="L16" s="183">
        <v>0</v>
      </c>
      <c r="M16" s="153"/>
      <c r="N16" s="184">
        <v>66</v>
      </c>
      <c r="O16" s="182">
        <v>8</v>
      </c>
      <c r="P16" s="183">
        <v>36</v>
      </c>
      <c r="Q16" s="183">
        <v>29</v>
      </c>
      <c r="R16" s="183">
        <v>4</v>
      </c>
      <c r="S16" s="185">
        <v>24</v>
      </c>
      <c r="T16" s="182">
        <v>129</v>
      </c>
      <c r="U16" s="185">
        <v>21</v>
      </c>
      <c r="V16" s="186">
        <v>0</v>
      </c>
      <c r="W16" s="186">
        <v>0</v>
      </c>
      <c r="X16" s="182">
        <v>298</v>
      </c>
      <c r="Y16" s="185">
        <v>4</v>
      </c>
      <c r="Z16" s="186">
        <v>61</v>
      </c>
      <c r="AA16" s="187">
        <f t="shared" si="0"/>
        <v>9187</v>
      </c>
    </row>
    <row r="17" spans="1:27" s="150" customFormat="1" ht="20.100000000000001" customHeight="1" x14ac:dyDescent="0.15">
      <c r="A17" s="220" t="s">
        <v>261</v>
      </c>
      <c r="B17" s="143" t="s">
        <v>256</v>
      </c>
      <c r="C17" s="144">
        <v>161</v>
      </c>
      <c r="D17" s="145">
        <v>759</v>
      </c>
      <c r="E17" s="145">
        <v>3912</v>
      </c>
      <c r="F17" s="145">
        <v>3393</v>
      </c>
      <c r="G17" s="145">
        <v>353</v>
      </c>
      <c r="H17" s="146"/>
      <c r="I17" s="146"/>
      <c r="J17" s="146"/>
      <c r="K17" s="146"/>
      <c r="L17" s="145">
        <v>1</v>
      </c>
      <c r="M17" s="145"/>
      <c r="N17" s="174">
        <v>161</v>
      </c>
      <c r="O17" s="144">
        <v>24</v>
      </c>
      <c r="P17" s="145">
        <v>36</v>
      </c>
      <c r="Q17" s="145">
        <v>102</v>
      </c>
      <c r="R17" s="145">
        <v>94</v>
      </c>
      <c r="S17" s="147">
        <v>492</v>
      </c>
      <c r="T17" s="144">
        <v>202</v>
      </c>
      <c r="U17" s="147">
        <v>196</v>
      </c>
      <c r="V17" s="148">
        <v>0</v>
      </c>
      <c r="W17" s="148">
        <v>1</v>
      </c>
      <c r="X17" s="144">
        <v>818</v>
      </c>
      <c r="Y17" s="174">
        <v>71</v>
      </c>
      <c r="Z17" s="148">
        <v>127</v>
      </c>
      <c r="AA17" s="181">
        <f t="shared" si="0"/>
        <v>10903</v>
      </c>
    </row>
    <row r="18" spans="1:27" s="150" customFormat="1" ht="20.100000000000001" customHeight="1" x14ac:dyDescent="0.15">
      <c r="A18" s="223"/>
      <c r="B18" s="188" t="s">
        <v>222</v>
      </c>
      <c r="C18" s="189">
        <v>161</v>
      </c>
      <c r="D18" s="153">
        <v>787</v>
      </c>
      <c r="E18" s="153">
        <v>4288</v>
      </c>
      <c r="F18" s="153">
        <v>4306</v>
      </c>
      <c r="G18" s="153">
        <v>382</v>
      </c>
      <c r="H18" s="154"/>
      <c r="I18" s="154"/>
      <c r="J18" s="154"/>
      <c r="K18" s="154"/>
      <c r="L18" s="153">
        <v>1</v>
      </c>
      <c r="M18" s="153"/>
      <c r="N18" s="175">
        <v>161</v>
      </c>
      <c r="O18" s="190">
        <v>24</v>
      </c>
      <c r="P18" s="153">
        <v>41</v>
      </c>
      <c r="Q18" s="152">
        <v>103</v>
      </c>
      <c r="R18" s="153">
        <v>100</v>
      </c>
      <c r="S18" s="175">
        <v>506</v>
      </c>
      <c r="T18" s="190">
        <v>204</v>
      </c>
      <c r="U18" s="175">
        <v>198</v>
      </c>
      <c r="V18" s="157">
        <v>0</v>
      </c>
      <c r="W18" s="157">
        <v>1</v>
      </c>
      <c r="X18" s="152">
        <v>4243</v>
      </c>
      <c r="Y18" s="175">
        <v>91</v>
      </c>
      <c r="Z18" s="191">
        <v>142</v>
      </c>
      <c r="AA18" s="192">
        <f t="shared" si="0"/>
        <v>15739</v>
      </c>
    </row>
    <row r="19" spans="1:27" s="150" customFormat="1" ht="20.100000000000001" customHeight="1" x14ac:dyDescent="0.15">
      <c r="A19" s="220" t="s">
        <v>262</v>
      </c>
      <c r="B19" s="193" t="s">
        <v>256</v>
      </c>
      <c r="C19" s="144">
        <v>234</v>
      </c>
      <c r="D19" s="144">
        <v>3133</v>
      </c>
      <c r="E19" s="145">
        <v>3733</v>
      </c>
      <c r="F19" s="145">
        <v>3017</v>
      </c>
      <c r="G19" s="145">
        <v>513</v>
      </c>
      <c r="H19" s="145"/>
      <c r="I19" s="145"/>
      <c r="J19" s="145"/>
      <c r="K19" s="145"/>
      <c r="L19" s="145">
        <v>8</v>
      </c>
      <c r="M19" s="145"/>
      <c r="N19" s="174">
        <v>412</v>
      </c>
      <c r="O19" s="194">
        <v>27</v>
      </c>
      <c r="P19" s="145">
        <v>72</v>
      </c>
      <c r="Q19" s="145">
        <v>32</v>
      </c>
      <c r="R19" s="145">
        <v>15</v>
      </c>
      <c r="S19" s="174">
        <v>155</v>
      </c>
      <c r="T19" s="194">
        <v>185</v>
      </c>
      <c r="U19" s="174">
        <v>48</v>
      </c>
      <c r="V19" s="174">
        <v>7</v>
      </c>
      <c r="W19" s="174">
        <v>1</v>
      </c>
      <c r="X19" s="194">
        <v>1754</v>
      </c>
      <c r="Y19" s="195">
        <v>39</v>
      </c>
      <c r="Z19" s="148">
        <v>41</v>
      </c>
      <c r="AA19" s="149">
        <f t="shared" si="0"/>
        <v>13426</v>
      </c>
    </row>
    <row r="20" spans="1:27" s="150" customFormat="1" ht="20.100000000000001" customHeight="1" x14ac:dyDescent="0.15">
      <c r="A20" s="221"/>
      <c r="B20" s="196" t="s">
        <v>222</v>
      </c>
      <c r="C20" s="197">
        <v>386</v>
      </c>
      <c r="D20" s="197">
        <v>4619</v>
      </c>
      <c r="E20" s="198">
        <v>4561</v>
      </c>
      <c r="F20" s="198">
        <v>4397</v>
      </c>
      <c r="G20" s="198">
        <v>731</v>
      </c>
      <c r="H20" s="198"/>
      <c r="I20" s="198"/>
      <c r="J20" s="198"/>
      <c r="K20" s="198"/>
      <c r="L20" s="198">
        <v>13</v>
      </c>
      <c r="M20" s="153"/>
      <c r="N20" s="199">
        <v>444</v>
      </c>
      <c r="O20" s="200">
        <v>76</v>
      </c>
      <c r="P20" s="198">
        <v>181</v>
      </c>
      <c r="Q20" s="198">
        <v>122</v>
      </c>
      <c r="R20" s="198">
        <v>74</v>
      </c>
      <c r="S20" s="199">
        <v>679</v>
      </c>
      <c r="T20" s="200">
        <v>430</v>
      </c>
      <c r="U20" s="199">
        <v>201</v>
      </c>
      <c r="V20" s="199">
        <v>7</v>
      </c>
      <c r="W20" s="199">
        <v>1</v>
      </c>
      <c r="X20" s="200">
        <v>8960</v>
      </c>
      <c r="Y20" s="189">
        <v>83</v>
      </c>
      <c r="Z20" s="191">
        <v>41</v>
      </c>
      <c r="AA20" s="192">
        <f t="shared" si="0"/>
        <v>26006</v>
      </c>
    </row>
    <row r="21" spans="1:27" s="150" customFormat="1" ht="20.100000000000001" customHeight="1" x14ac:dyDescent="0.15">
      <c r="A21" s="219" t="s">
        <v>263</v>
      </c>
      <c r="B21" s="193" t="s">
        <v>264</v>
      </c>
      <c r="C21" s="144">
        <v>639</v>
      </c>
      <c r="D21" s="145">
        <v>2224</v>
      </c>
      <c r="E21" s="145">
        <v>4524</v>
      </c>
      <c r="F21" s="145">
        <v>4781</v>
      </c>
      <c r="G21" s="145">
        <v>628</v>
      </c>
      <c r="H21" s="145">
        <v>81</v>
      </c>
      <c r="I21" s="145">
        <v>93</v>
      </c>
      <c r="J21" s="145"/>
      <c r="K21" s="145"/>
      <c r="L21" s="145">
        <v>33</v>
      </c>
      <c r="M21" s="145"/>
      <c r="N21" s="174">
        <v>918</v>
      </c>
      <c r="O21" s="194">
        <v>27</v>
      </c>
      <c r="P21" s="144">
        <v>102</v>
      </c>
      <c r="Q21" s="144">
        <v>15</v>
      </c>
      <c r="R21" s="144">
        <v>14</v>
      </c>
      <c r="S21" s="147">
        <v>52</v>
      </c>
      <c r="T21" s="144">
        <v>223</v>
      </c>
      <c r="U21" s="174">
        <v>28</v>
      </c>
      <c r="V21" s="174">
        <v>0</v>
      </c>
      <c r="W21" s="148">
        <v>2</v>
      </c>
      <c r="X21" s="194">
        <v>2374</v>
      </c>
      <c r="Y21" s="195">
        <v>26</v>
      </c>
      <c r="Z21" s="148">
        <v>230</v>
      </c>
      <c r="AA21" s="149">
        <f t="shared" si="0"/>
        <v>17014</v>
      </c>
    </row>
    <row r="22" spans="1:27" s="150" customFormat="1" ht="20.100000000000001" customHeight="1" x14ac:dyDescent="0.15">
      <c r="A22" s="218"/>
      <c r="B22" s="196" t="s">
        <v>222</v>
      </c>
      <c r="C22" s="197">
        <v>1125</v>
      </c>
      <c r="D22" s="198">
        <v>4035</v>
      </c>
      <c r="E22" s="198">
        <v>6903</v>
      </c>
      <c r="F22" s="198">
        <v>7201</v>
      </c>
      <c r="G22" s="198">
        <v>1445</v>
      </c>
      <c r="H22" s="198">
        <v>195</v>
      </c>
      <c r="I22" s="198">
        <v>297</v>
      </c>
      <c r="J22" s="198"/>
      <c r="K22" s="198"/>
      <c r="L22" s="198">
        <v>33</v>
      </c>
      <c r="M22" s="153"/>
      <c r="N22" s="199">
        <v>932</v>
      </c>
      <c r="O22" s="200">
        <v>82</v>
      </c>
      <c r="P22" s="197">
        <v>273</v>
      </c>
      <c r="Q22" s="197">
        <v>41</v>
      </c>
      <c r="R22" s="197">
        <v>14</v>
      </c>
      <c r="S22" s="201">
        <v>121</v>
      </c>
      <c r="T22" s="197">
        <v>379</v>
      </c>
      <c r="U22" s="199">
        <v>74</v>
      </c>
      <c r="V22" s="199">
        <v>0</v>
      </c>
      <c r="W22" s="191">
        <v>5</v>
      </c>
      <c r="X22" s="200">
        <v>14839</v>
      </c>
      <c r="Y22" s="189">
        <v>147</v>
      </c>
      <c r="Z22" s="191">
        <v>592</v>
      </c>
      <c r="AA22" s="192">
        <f t="shared" si="0"/>
        <v>38733</v>
      </c>
    </row>
    <row r="23" spans="1:27" s="150" customFormat="1" ht="20.100000000000001" customHeight="1" x14ac:dyDescent="0.15">
      <c r="A23" s="219" t="s">
        <v>265</v>
      </c>
      <c r="B23" s="193" t="s">
        <v>264</v>
      </c>
      <c r="C23" s="144">
        <v>688</v>
      </c>
      <c r="D23" s="145">
        <v>2110</v>
      </c>
      <c r="E23" s="145">
        <v>3393</v>
      </c>
      <c r="F23" s="145">
        <v>10273</v>
      </c>
      <c r="G23" s="145">
        <v>1280</v>
      </c>
      <c r="H23" s="145">
        <v>331</v>
      </c>
      <c r="I23" s="145">
        <v>179</v>
      </c>
      <c r="J23" s="145"/>
      <c r="K23" s="145"/>
      <c r="L23" s="145">
        <v>12</v>
      </c>
      <c r="M23" s="145"/>
      <c r="N23" s="174">
        <v>343</v>
      </c>
      <c r="O23" s="194">
        <v>47</v>
      </c>
      <c r="P23" s="144">
        <v>159</v>
      </c>
      <c r="Q23" s="144">
        <v>35</v>
      </c>
      <c r="R23" s="144">
        <v>24</v>
      </c>
      <c r="S23" s="147">
        <v>80</v>
      </c>
      <c r="T23" s="144">
        <v>250</v>
      </c>
      <c r="U23" s="174">
        <v>47</v>
      </c>
      <c r="V23" s="174">
        <v>42</v>
      </c>
      <c r="W23" s="148">
        <v>0</v>
      </c>
      <c r="X23" s="194">
        <v>2423</v>
      </c>
      <c r="Y23" s="195">
        <v>215</v>
      </c>
      <c r="Z23" s="148">
        <v>52</v>
      </c>
      <c r="AA23" s="202">
        <f t="shared" si="0"/>
        <v>21983</v>
      </c>
    </row>
    <row r="24" spans="1:27" s="150" customFormat="1" ht="20.100000000000001" customHeight="1" x14ac:dyDescent="0.15">
      <c r="A24" s="218"/>
      <c r="B24" s="196" t="s">
        <v>222</v>
      </c>
      <c r="C24" s="197">
        <v>1277</v>
      </c>
      <c r="D24" s="198">
        <v>4094</v>
      </c>
      <c r="E24" s="198">
        <v>6072</v>
      </c>
      <c r="F24" s="198">
        <v>17328</v>
      </c>
      <c r="G24" s="198">
        <v>2747</v>
      </c>
      <c r="H24" s="198">
        <v>619</v>
      </c>
      <c r="I24" s="198">
        <v>347</v>
      </c>
      <c r="J24" s="198"/>
      <c r="K24" s="198"/>
      <c r="L24" s="198">
        <v>24</v>
      </c>
      <c r="M24" s="153"/>
      <c r="N24" s="175">
        <v>489</v>
      </c>
      <c r="O24" s="197">
        <v>53</v>
      </c>
      <c r="P24" s="198">
        <v>437</v>
      </c>
      <c r="Q24" s="198">
        <v>81</v>
      </c>
      <c r="R24" s="198">
        <v>35</v>
      </c>
      <c r="S24" s="203">
        <v>181</v>
      </c>
      <c r="T24" s="190">
        <v>446</v>
      </c>
      <c r="U24" s="203">
        <v>84</v>
      </c>
      <c r="V24" s="204">
        <v>73</v>
      </c>
      <c r="W24" s="204">
        <v>0</v>
      </c>
      <c r="X24" s="190">
        <v>11213</v>
      </c>
      <c r="Y24" s="203">
        <v>543</v>
      </c>
      <c r="Z24" s="204">
        <v>192</v>
      </c>
      <c r="AA24" s="205">
        <f t="shared" si="0"/>
        <v>46335</v>
      </c>
    </row>
    <row r="25" spans="1:27" s="150" customFormat="1" ht="20.100000000000001" customHeight="1" x14ac:dyDescent="0.15">
      <c r="A25" s="219" t="s">
        <v>266</v>
      </c>
      <c r="B25" s="193" t="s">
        <v>267</v>
      </c>
      <c r="C25" s="144">
        <v>1041</v>
      </c>
      <c r="D25" s="145">
        <v>1701</v>
      </c>
      <c r="E25" s="145">
        <v>1438</v>
      </c>
      <c r="F25" s="145">
        <v>9445</v>
      </c>
      <c r="G25" s="145">
        <v>1990</v>
      </c>
      <c r="H25" s="145">
        <v>157</v>
      </c>
      <c r="I25" s="145">
        <v>432</v>
      </c>
      <c r="J25" s="145"/>
      <c r="K25" s="145"/>
      <c r="L25" s="145">
        <v>9</v>
      </c>
      <c r="M25" s="145"/>
      <c r="N25" s="174">
        <v>187</v>
      </c>
      <c r="O25" s="194">
        <v>15</v>
      </c>
      <c r="P25" s="144">
        <v>213</v>
      </c>
      <c r="Q25" s="144">
        <v>48</v>
      </c>
      <c r="R25" s="144">
        <v>19</v>
      </c>
      <c r="S25" s="147">
        <v>156</v>
      </c>
      <c r="T25" s="144">
        <v>348</v>
      </c>
      <c r="U25" s="174">
        <v>121</v>
      </c>
      <c r="V25" s="174">
        <v>7</v>
      </c>
      <c r="W25" s="148">
        <v>10</v>
      </c>
      <c r="X25" s="194">
        <v>1787</v>
      </c>
      <c r="Y25" s="195">
        <v>73</v>
      </c>
      <c r="Z25" s="148">
        <v>260</v>
      </c>
      <c r="AA25" s="202">
        <f t="shared" si="0"/>
        <v>19457</v>
      </c>
    </row>
    <row r="26" spans="1:27" s="150" customFormat="1" ht="20.100000000000001" customHeight="1" x14ac:dyDescent="0.15">
      <c r="A26" s="218"/>
      <c r="B26" s="196" t="s">
        <v>268</v>
      </c>
      <c r="C26" s="197">
        <v>1763</v>
      </c>
      <c r="D26" s="198">
        <v>2875</v>
      </c>
      <c r="E26" s="198">
        <v>2186</v>
      </c>
      <c r="F26" s="198">
        <v>14154</v>
      </c>
      <c r="G26" s="198">
        <v>3820</v>
      </c>
      <c r="H26" s="198">
        <v>239</v>
      </c>
      <c r="I26" s="198">
        <v>843</v>
      </c>
      <c r="J26" s="198"/>
      <c r="K26" s="198"/>
      <c r="L26" s="198">
        <v>9</v>
      </c>
      <c r="M26" s="153"/>
      <c r="N26" s="175">
        <v>500</v>
      </c>
      <c r="O26" s="197">
        <v>55</v>
      </c>
      <c r="P26" s="198">
        <v>673</v>
      </c>
      <c r="Q26" s="198">
        <v>75</v>
      </c>
      <c r="R26" s="198">
        <v>24</v>
      </c>
      <c r="S26" s="203">
        <v>287</v>
      </c>
      <c r="T26" s="190">
        <v>677</v>
      </c>
      <c r="U26" s="203">
        <v>149</v>
      </c>
      <c r="V26" s="204">
        <v>9</v>
      </c>
      <c r="W26" s="204">
        <v>10</v>
      </c>
      <c r="X26" s="190">
        <v>7519</v>
      </c>
      <c r="Y26" s="203">
        <v>249</v>
      </c>
      <c r="Z26" s="204">
        <v>429</v>
      </c>
      <c r="AA26" s="205">
        <f t="shared" si="0"/>
        <v>36545</v>
      </c>
    </row>
    <row r="27" spans="1:27" s="150" customFormat="1" ht="20.100000000000001" customHeight="1" x14ac:dyDescent="0.15">
      <c r="A27" s="219" t="s">
        <v>269</v>
      </c>
      <c r="B27" s="193" t="s">
        <v>267</v>
      </c>
      <c r="C27" s="144">
        <v>1692</v>
      </c>
      <c r="D27" s="145">
        <v>1423</v>
      </c>
      <c r="E27" s="145">
        <v>2407</v>
      </c>
      <c r="F27" s="145">
        <v>10487</v>
      </c>
      <c r="G27" s="145">
        <v>2656</v>
      </c>
      <c r="H27" s="145">
        <v>356</v>
      </c>
      <c r="I27" s="145">
        <v>604</v>
      </c>
      <c r="J27" s="145"/>
      <c r="K27" s="145"/>
      <c r="L27" s="145">
        <v>0</v>
      </c>
      <c r="M27" s="145"/>
      <c r="N27" s="174">
        <v>0</v>
      </c>
      <c r="O27" s="194">
        <v>13</v>
      </c>
      <c r="P27" s="144">
        <v>178</v>
      </c>
      <c r="Q27" s="144">
        <v>44</v>
      </c>
      <c r="R27" s="144">
        <v>12</v>
      </c>
      <c r="S27" s="147">
        <v>0</v>
      </c>
      <c r="T27" s="144">
        <v>293</v>
      </c>
      <c r="U27" s="174">
        <v>150</v>
      </c>
      <c r="V27" s="174">
        <v>0</v>
      </c>
      <c r="W27" s="148">
        <v>0</v>
      </c>
      <c r="X27" s="194">
        <v>1893</v>
      </c>
      <c r="Y27" s="195">
        <v>0</v>
      </c>
      <c r="Z27" s="148">
        <v>1117</v>
      </c>
      <c r="AA27" s="202">
        <f t="shared" si="0"/>
        <v>23325</v>
      </c>
    </row>
    <row r="28" spans="1:27" s="150" customFormat="1" ht="20.100000000000001" customHeight="1" x14ac:dyDescent="0.15">
      <c r="A28" s="218"/>
      <c r="B28" s="196" t="s">
        <v>268</v>
      </c>
      <c r="C28" s="197">
        <v>2520</v>
      </c>
      <c r="D28" s="198">
        <v>2296</v>
      </c>
      <c r="E28" s="198">
        <v>3884</v>
      </c>
      <c r="F28" s="198">
        <v>18217</v>
      </c>
      <c r="G28" s="198">
        <v>5514</v>
      </c>
      <c r="H28" s="198">
        <v>575</v>
      </c>
      <c r="I28" s="198">
        <v>1260</v>
      </c>
      <c r="J28" s="198"/>
      <c r="K28" s="198"/>
      <c r="L28" s="198">
        <v>0</v>
      </c>
      <c r="M28" s="153"/>
      <c r="N28" s="175">
        <v>0</v>
      </c>
      <c r="O28" s="197">
        <v>33</v>
      </c>
      <c r="P28" s="198">
        <v>561</v>
      </c>
      <c r="Q28" s="198">
        <v>65</v>
      </c>
      <c r="R28" s="198">
        <v>20</v>
      </c>
      <c r="S28" s="203">
        <v>0</v>
      </c>
      <c r="T28" s="190">
        <v>567</v>
      </c>
      <c r="U28" s="203">
        <v>271</v>
      </c>
      <c r="V28" s="204">
        <v>0</v>
      </c>
      <c r="W28" s="204">
        <v>0</v>
      </c>
      <c r="X28" s="190">
        <v>10146</v>
      </c>
      <c r="Y28" s="203">
        <v>0</v>
      </c>
      <c r="Z28" s="204">
        <v>2680</v>
      </c>
      <c r="AA28" s="205">
        <f t="shared" si="0"/>
        <v>48609</v>
      </c>
    </row>
    <row r="29" spans="1:27" s="150" customFormat="1" ht="20.100000000000001" customHeight="1" x14ac:dyDescent="0.15">
      <c r="A29" s="217" t="s">
        <v>270</v>
      </c>
      <c r="B29" s="193" t="s">
        <v>267</v>
      </c>
      <c r="C29" s="144">
        <v>922</v>
      </c>
      <c r="D29" s="145">
        <v>1603</v>
      </c>
      <c r="E29" s="145">
        <v>5285</v>
      </c>
      <c r="F29" s="145">
        <v>3134</v>
      </c>
      <c r="G29" s="145">
        <v>1443</v>
      </c>
      <c r="H29" s="145">
        <v>184</v>
      </c>
      <c r="I29" s="145">
        <v>292</v>
      </c>
      <c r="J29" s="145"/>
      <c r="K29" s="145"/>
      <c r="L29" s="145">
        <v>6</v>
      </c>
      <c r="M29" s="145"/>
      <c r="N29" s="174">
        <v>148</v>
      </c>
      <c r="O29" s="194">
        <v>14</v>
      </c>
      <c r="P29" s="144">
        <v>49</v>
      </c>
      <c r="Q29" s="144">
        <v>72</v>
      </c>
      <c r="R29" s="144">
        <v>55</v>
      </c>
      <c r="S29" s="147">
        <v>116</v>
      </c>
      <c r="T29" s="144">
        <v>140</v>
      </c>
      <c r="U29" s="174">
        <v>49</v>
      </c>
      <c r="V29" s="174">
        <v>21</v>
      </c>
      <c r="W29" s="148">
        <v>2</v>
      </c>
      <c r="X29" s="194">
        <v>1129</v>
      </c>
      <c r="Y29" s="195">
        <v>42</v>
      </c>
      <c r="Z29" s="148">
        <v>219</v>
      </c>
      <c r="AA29" s="202">
        <f t="shared" si="0"/>
        <v>14925</v>
      </c>
    </row>
    <row r="30" spans="1:27" s="150" customFormat="1" ht="20.100000000000001" customHeight="1" x14ac:dyDescent="0.15">
      <c r="A30" s="218"/>
      <c r="B30" s="196" t="s">
        <v>268</v>
      </c>
      <c r="C30" s="197">
        <v>1536</v>
      </c>
      <c r="D30" s="198">
        <v>3009</v>
      </c>
      <c r="E30" s="198">
        <v>9950</v>
      </c>
      <c r="F30" s="198">
        <v>4932</v>
      </c>
      <c r="G30" s="198">
        <v>2216</v>
      </c>
      <c r="H30" s="198">
        <v>277</v>
      </c>
      <c r="I30" s="198">
        <v>417</v>
      </c>
      <c r="J30" s="198"/>
      <c r="K30" s="198"/>
      <c r="L30" s="198">
        <v>10</v>
      </c>
      <c r="M30" s="153"/>
      <c r="N30" s="175">
        <v>293</v>
      </c>
      <c r="O30" s="197">
        <v>34</v>
      </c>
      <c r="P30" s="198">
        <v>125</v>
      </c>
      <c r="Q30" s="198">
        <v>101</v>
      </c>
      <c r="R30" s="198">
        <v>121</v>
      </c>
      <c r="S30" s="203">
        <v>352</v>
      </c>
      <c r="T30" s="190">
        <v>290</v>
      </c>
      <c r="U30" s="203">
        <v>94</v>
      </c>
      <c r="V30" s="204">
        <v>51</v>
      </c>
      <c r="W30" s="204">
        <v>2</v>
      </c>
      <c r="X30" s="190">
        <v>4762</v>
      </c>
      <c r="Y30" s="203">
        <v>124</v>
      </c>
      <c r="Z30" s="204">
        <v>309</v>
      </c>
      <c r="AA30" s="205">
        <f t="shared" si="0"/>
        <v>29005</v>
      </c>
    </row>
    <row r="31" spans="1:27" s="150" customFormat="1" ht="20.100000000000001" customHeight="1" x14ac:dyDescent="0.15">
      <c r="A31" s="217" t="s">
        <v>271</v>
      </c>
      <c r="B31" s="193" t="s">
        <v>267</v>
      </c>
      <c r="C31" s="144">
        <v>2081</v>
      </c>
      <c r="D31" s="145">
        <v>1722</v>
      </c>
      <c r="E31" s="145">
        <v>3358</v>
      </c>
      <c r="F31" s="145">
        <v>5016</v>
      </c>
      <c r="G31" s="145">
        <v>1680</v>
      </c>
      <c r="H31" s="145">
        <v>227</v>
      </c>
      <c r="I31" s="145">
        <v>905</v>
      </c>
      <c r="J31" s="145"/>
      <c r="K31" s="145"/>
      <c r="L31" s="145">
        <v>2</v>
      </c>
      <c r="M31" s="145"/>
      <c r="N31" s="174">
        <v>134</v>
      </c>
      <c r="O31" s="194">
        <v>4</v>
      </c>
      <c r="P31" s="144">
        <v>95</v>
      </c>
      <c r="Q31" s="144">
        <v>28</v>
      </c>
      <c r="R31" s="144">
        <v>109</v>
      </c>
      <c r="S31" s="147">
        <v>144</v>
      </c>
      <c r="T31" s="144">
        <v>202</v>
      </c>
      <c r="U31" s="174">
        <v>83</v>
      </c>
      <c r="V31" s="174">
        <v>44</v>
      </c>
      <c r="W31" s="148">
        <v>2</v>
      </c>
      <c r="X31" s="194">
        <v>1831</v>
      </c>
      <c r="Y31" s="195">
        <v>110</v>
      </c>
      <c r="Z31" s="148">
        <v>383</v>
      </c>
      <c r="AA31" s="202">
        <f t="shared" si="0"/>
        <v>18160</v>
      </c>
    </row>
    <row r="32" spans="1:27" s="150" customFormat="1" ht="20.100000000000001" customHeight="1" x14ac:dyDescent="0.15">
      <c r="A32" s="218"/>
      <c r="B32" s="196" t="s">
        <v>268</v>
      </c>
      <c r="C32" s="197">
        <v>2830</v>
      </c>
      <c r="D32" s="198">
        <v>2668</v>
      </c>
      <c r="E32" s="198">
        <v>6505</v>
      </c>
      <c r="F32" s="198">
        <v>7928</v>
      </c>
      <c r="G32" s="198">
        <v>3057</v>
      </c>
      <c r="H32" s="198">
        <v>367</v>
      </c>
      <c r="I32" s="198">
        <v>1273</v>
      </c>
      <c r="J32" s="198"/>
      <c r="K32" s="198"/>
      <c r="L32" s="198">
        <v>3</v>
      </c>
      <c r="M32" s="153"/>
      <c r="N32" s="175">
        <v>217</v>
      </c>
      <c r="O32" s="197">
        <v>6</v>
      </c>
      <c r="P32" s="198">
        <v>204</v>
      </c>
      <c r="Q32" s="198">
        <v>83</v>
      </c>
      <c r="R32" s="198">
        <v>264</v>
      </c>
      <c r="S32" s="203">
        <v>335</v>
      </c>
      <c r="T32" s="190">
        <v>406</v>
      </c>
      <c r="U32" s="203">
        <v>139</v>
      </c>
      <c r="V32" s="204">
        <v>71</v>
      </c>
      <c r="W32" s="204">
        <v>8</v>
      </c>
      <c r="X32" s="190">
        <v>8363</v>
      </c>
      <c r="Y32" s="203">
        <v>378</v>
      </c>
      <c r="Z32" s="204">
        <v>498</v>
      </c>
      <c r="AA32" s="205">
        <f t="shared" si="0"/>
        <v>35603</v>
      </c>
    </row>
    <row r="33" spans="1:27" s="150" customFormat="1" ht="20.100000000000001" customHeight="1" x14ac:dyDescent="0.15">
      <c r="A33" s="217" t="s">
        <v>215</v>
      </c>
      <c r="B33" s="193" t="s">
        <v>267</v>
      </c>
      <c r="C33" s="144">
        <v>3235</v>
      </c>
      <c r="D33" s="145">
        <v>2107</v>
      </c>
      <c r="E33" s="145">
        <v>5973</v>
      </c>
      <c r="F33" s="145">
        <v>9063</v>
      </c>
      <c r="G33" s="145">
        <v>3790</v>
      </c>
      <c r="H33" s="145">
        <v>781</v>
      </c>
      <c r="I33" s="145">
        <v>2898</v>
      </c>
      <c r="J33" s="145">
        <v>48</v>
      </c>
      <c r="K33" s="145">
        <v>42</v>
      </c>
      <c r="L33" s="145">
        <v>68</v>
      </c>
      <c r="M33" s="145">
        <v>0</v>
      </c>
      <c r="N33" s="174">
        <v>352</v>
      </c>
      <c r="O33" s="194">
        <v>45</v>
      </c>
      <c r="P33" s="144">
        <v>127</v>
      </c>
      <c r="Q33" s="144">
        <v>76</v>
      </c>
      <c r="R33" s="144">
        <v>90</v>
      </c>
      <c r="S33" s="147">
        <v>149</v>
      </c>
      <c r="T33" s="144">
        <v>494</v>
      </c>
      <c r="U33" s="174">
        <v>151</v>
      </c>
      <c r="V33" s="174">
        <v>8</v>
      </c>
      <c r="W33" s="148">
        <v>0</v>
      </c>
      <c r="X33" s="194">
        <v>5312</v>
      </c>
      <c r="Y33" s="195">
        <v>161</v>
      </c>
      <c r="Z33" s="148">
        <v>388</v>
      </c>
      <c r="AA33" s="202">
        <f t="shared" si="0"/>
        <v>35358</v>
      </c>
    </row>
    <row r="34" spans="1:27" s="150" customFormat="1" ht="20.100000000000001" customHeight="1" x14ac:dyDescent="0.15">
      <c r="A34" s="218"/>
      <c r="B34" s="196" t="s">
        <v>268</v>
      </c>
      <c r="C34" s="197">
        <v>4680</v>
      </c>
      <c r="D34" s="198">
        <v>3790</v>
      </c>
      <c r="E34" s="198">
        <v>9846</v>
      </c>
      <c r="F34" s="198">
        <v>13838</v>
      </c>
      <c r="G34" s="198">
        <v>5904</v>
      </c>
      <c r="H34" s="198">
        <v>1221</v>
      </c>
      <c r="I34" s="198">
        <v>4255</v>
      </c>
      <c r="J34" s="198">
        <v>102</v>
      </c>
      <c r="K34" s="198">
        <v>85</v>
      </c>
      <c r="L34" s="198">
        <v>104</v>
      </c>
      <c r="M34" s="153">
        <v>0</v>
      </c>
      <c r="N34" s="175">
        <v>575</v>
      </c>
      <c r="O34" s="197">
        <v>80</v>
      </c>
      <c r="P34" s="198">
        <v>330</v>
      </c>
      <c r="Q34" s="198">
        <v>245</v>
      </c>
      <c r="R34" s="198">
        <v>214</v>
      </c>
      <c r="S34" s="203">
        <v>238</v>
      </c>
      <c r="T34" s="190">
        <v>882</v>
      </c>
      <c r="U34" s="203">
        <v>288</v>
      </c>
      <c r="V34" s="204">
        <v>8</v>
      </c>
      <c r="W34" s="204">
        <v>0</v>
      </c>
      <c r="X34" s="190">
        <v>14128</v>
      </c>
      <c r="Y34" s="203">
        <v>394</v>
      </c>
      <c r="Z34" s="204">
        <v>591</v>
      </c>
      <c r="AA34" s="205">
        <f t="shared" si="0"/>
        <v>61798</v>
      </c>
    </row>
    <row r="35" spans="1:27" s="150" customFormat="1" ht="20.100000000000001" customHeight="1" x14ac:dyDescent="0.15">
      <c r="A35" s="217" t="s">
        <v>216</v>
      </c>
      <c r="B35" s="193" t="s">
        <v>267</v>
      </c>
      <c r="C35" s="144">
        <v>11379</v>
      </c>
      <c r="D35" s="145">
        <v>2216</v>
      </c>
      <c r="E35" s="145">
        <v>6789</v>
      </c>
      <c r="F35" s="145">
        <v>9312</v>
      </c>
      <c r="G35" s="145">
        <v>4912</v>
      </c>
      <c r="H35" s="145">
        <v>857</v>
      </c>
      <c r="I35" s="145">
        <v>2422</v>
      </c>
      <c r="J35" s="145">
        <v>115</v>
      </c>
      <c r="K35" s="145">
        <v>602</v>
      </c>
      <c r="L35" s="145">
        <v>398</v>
      </c>
      <c r="M35" s="145">
        <v>116</v>
      </c>
      <c r="N35" s="174">
        <v>467</v>
      </c>
      <c r="O35" s="194">
        <v>29</v>
      </c>
      <c r="P35" s="144">
        <v>155</v>
      </c>
      <c r="Q35" s="144">
        <v>128</v>
      </c>
      <c r="R35" s="144">
        <v>90</v>
      </c>
      <c r="S35" s="147">
        <v>244</v>
      </c>
      <c r="T35" s="144">
        <v>824</v>
      </c>
      <c r="U35" s="174">
        <v>189</v>
      </c>
      <c r="V35" s="174">
        <v>24</v>
      </c>
      <c r="W35" s="148">
        <v>6</v>
      </c>
      <c r="X35" s="194">
        <v>5704</v>
      </c>
      <c r="Y35" s="195">
        <v>124</v>
      </c>
      <c r="Z35" s="148">
        <v>5097</v>
      </c>
      <c r="AA35" s="202">
        <f t="shared" si="0"/>
        <v>52199</v>
      </c>
    </row>
    <row r="36" spans="1:27" s="150" customFormat="1" ht="20.100000000000001" customHeight="1" x14ac:dyDescent="0.15">
      <c r="A36" s="218"/>
      <c r="B36" s="196" t="s">
        <v>268</v>
      </c>
      <c r="C36" s="197">
        <v>18990</v>
      </c>
      <c r="D36" s="198">
        <v>3938</v>
      </c>
      <c r="E36" s="198">
        <v>10759</v>
      </c>
      <c r="F36" s="198">
        <v>15029</v>
      </c>
      <c r="G36" s="198">
        <v>6957</v>
      </c>
      <c r="H36" s="198">
        <v>1353</v>
      </c>
      <c r="I36" s="198">
        <v>3539</v>
      </c>
      <c r="J36" s="198">
        <v>195</v>
      </c>
      <c r="K36" s="198">
        <v>943</v>
      </c>
      <c r="L36" s="198">
        <v>609</v>
      </c>
      <c r="M36" s="153">
        <v>200</v>
      </c>
      <c r="N36" s="175">
        <v>681</v>
      </c>
      <c r="O36" s="197">
        <v>93</v>
      </c>
      <c r="P36" s="198">
        <v>305</v>
      </c>
      <c r="Q36" s="198">
        <v>315</v>
      </c>
      <c r="R36" s="198">
        <v>258</v>
      </c>
      <c r="S36" s="203">
        <v>582</v>
      </c>
      <c r="T36" s="190">
        <v>1682</v>
      </c>
      <c r="U36" s="203">
        <v>339</v>
      </c>
      <c r="V36" s="204">
        <v>28</v>
      </c>
      <c r="W36" s="204">
        <v>25</v>
      </c>
      <c r="X36" s="190">
        <v>14798</v>
      </c>
      <c r="Y36" s="203">
        <v>475</v>
      </c>
      <c r="Z36" s="204">
        <v>7427</v>
      </c>
      <c r="AA36" s="205">
        <f t="shared" si="0"/>
        <v>89520</v>
      </c>
    </row>
    <row r="37" spans="1:27" s="150" customFormat="1" ht="20.100000000000001" customHeight="1" x14ac:dyDescent="0.15">
      <c r="A37" s="217" t="s">
        <v>217</v>
      </c>
      <c r="B37" s="193" t="s">
        <v>267</v>
      </c>
      <c r="C37" s="144">
        <v>27712</v>
      </c>
      <c r="D37" s="145">
        <v>3403</v>
      </c>
      <c r="E37" s="145">
        <v>8732</v>
      </c>
      <c r="F37" s="145">
        <v>13150</v>
      </c>
      <c r="G37" s="145">
        <v>5756</v>
      </c>
      <c r="H37" s="145">
        <v>1234</v>
      </c>
      <c r="I37" s="145">
        <v>3084</v>
      </c>
      <c r="J37" s="145">
        <v>35</v>
      </c>
      <c r="K37" s="145">
        <v>682</v>
      </c>
      <c r="L37" s="145">
        <v>838</v>
      </c>
      <c r="M37" s="145">
        <v>26</v>
      </c>
      <c r="N37" s="174">
        <v>4163</v>
      </c>
      <c r="O37" s="194">
        <v>29</v>
      </c>
      <c r="P37" s="144">
        <v>230</v>
      </c>
      <c r="Q37" s="144">
        <v>168</v>
      </c>
      <c r="R37" s="144">
        <v>65</v>
      </c>
      <c r="S37" s="147">
        <v>431</v>
      </c>
      <c r="T37" s="144">
        <v>835</v>
      </c>
      <c r="U37" s="174">
        <v>201</v>
      </c>
      <c r="V37" s="174">
        <v>15</v>
      </c>
      <c r="W37" s="148">
        <v>5</v>
      </c>
      <c r="X37" s="194">
        <v>3036</v>
      </c>
      <c r="Y37" s="195">
        <v>110</v>
      </c>
      <c r="Z37" s="148">
        <v>3254</v>
      </c>
      <c r="AA37" s="202">
        <f t="shared" si="0"/>
        <v>77194</v>
      </c>
    </row>
    <row r="38" spans="1:27" s="150" customFormat="1" ht="20.100000000000001" customHeight="1" x14ac:dyDescent="0.15">
      <c r="A38" s="218"/>
      <c r="B38" s="196" t="s">
        <v>268</v>
      </c>
      <c r="C38" s="197">
        <v>33877</v>
      </c>
      <c r="D38" s="198">
        <v>5284</v>
      </c>
      <c r="E38" s="198">
        <v>13507</v>
      </c>
      <c r="F38" s="198">
        <v>21643</v>
      </c>
      <c r="G38" s="198">
        <v>8511</v>
      </c>
      <c r="H38" s="198">
        <v>1904</v>
      </c>
      <c r="I38" s="198">
        <v>4009</v>
      </c>
      <c r="J38" s="198">
        <v>48</v>
      </c>
      <c r="K38" s="198">
        <v>780</v>
      </c>
      <c r="L38" s="198">
        <v>958</v>
      </c>
      <c r="M38" s="153">
        <v>37</v>
      </c>
      <c r="N38" s="175">
        <v>6466</v>
      </c>
      <c r="O38" s="197">
        <v>102</v>
      </c>
      <c r="P38" s="198">
        <v>632</v>
      </c>
      <c r="Q38" s="198">
        <v>452</v>
      </c>
      <c r="R38" s="198">
        <v>289</v>
      </c>
      <c r="S38" s="203">
        <v>1142</v>
      </c>
      <c r="T38" s="190">
        <v>1980</v>
      </c>
      <c r="U38" s="203">
        <v>374</v>
      </c>
      <c r="V38" s="204">
        <v>58</v>
      </c>
      <c r="W38" s="204">
        <v>6</v>
      </c>
      <c r="X38" s="190">
        <v>14777</v>
      </c>
      <c r="Y38" s="203">
        <v>404</v>
      </c>
      <c r="Z38" s="204">
        <v>5313</v>
      </c>
      <c r="AA38" s="205">
        <f t="shared" si="0"/>
        <v>122553</v>
      </c>
    </row>
    <row r="39" spans="1:27" s="150" customFormat="1" ht="20.100000000000001" customHeight="1" x14ac:dyDescent="0.15">
      <c r="A39" s="217" t="s">
        <v>272</v>
      </c>
      <c r="B39" s="193" t="s">
        <v>267</v>
      </c>
      <c r="C39" s="144">
        <v>21396</v>
      </c>
      <c r="D39" s="145">
        <v>4523</v>
      </c>
      <c r="E39" s="145">
        <v>10128</v>
      </c>
      <c r="F39" s="145">
        <v>15040</v>
      </c>
      <c r="G39" s="145">
        <v>8606</v>
      </c>
      <c r="H39" s="145">
        <v>2805</v>
      </c>
      <c r="I39" s="145">
        <v>4103</v>
      </c>
      <c r="J39" s="145">
        <v>67</v>
      </c>
      <c r="K39" s="145">
        <v>873</v>
      </c>
      <c r="L39" s="145">
        <v>575</v>
      </c>
      <c r="M39" s="145">
        <v>84</v>
      </c>
      <c r="N39" s="174">
        <v>0</v>
      </c>
      <c r="O39" s="194">
        <v>33</v>
      </c>
      <c r="P39" s="144">
        <v>518</v>
      </c>
      <c r="Q39" s="144">
        <v>384</v>
      </c>
      <c r="R39" s="144">
        <v>161</v>
      </c>
      <c r="S39" s="147">
        <v>0</v>
      </c>
      <c r="T39" s="144">
        <v>1312</v>
      </c>
      <c r="U39" s="174">
        <v>265</v>
      </c>
      <c r="V39" s="174">
        <v>0</v>
      </c>
      <c r="W39" s="148">
        <v>0</v>
      </c>
      <c r="X39" s="194">
        <v>4184</v>
      </c>
      <c r="Y39" s="195">
        <v>0</v>
      </c>
      <c r="Z39" s="148">
        <v>256</v>
      </c>
      <c r="AA39" s="202">
        <f t="shared" si="0"/>
        <v>75313</v>
      </c>
    </row>
    <row r="40" spans="1:27" s="150" customFormat="1" ht="20.100000000000001" customHeight="1" x14ac:dyDescent="0.15">
      <c r="A40" s="218"/>
      <c r="B40" s="196" t="s">
        <v>268</v>
      </c>
      <c r="C40" s="197">
        <v>30568</v>
      </c>
      <c r="D40" s="198">
        <v>9421</v>
      </c>
      <c r="E40" s="198">
        <v>15560</v>
      </c>
      <c r="F40" s="198">
        <v>25596</v>
      </c>
      <c r="G40" s="198">
        <v>14123</v>
      </c>
      <c r="H40" s="198">
        <v>4523</v>
      </c>
      <c r="I40" s="198">
        <v>5711</v>
      </c>
      <c r="J40" s="198">
        <v>96</v>
      </c>
      <c r="K40" s="198">
        <v>1186</v>
      </c>
      <c r="L40" s="198">
        <v>640</v>
      </c>
      <c r="M40" s="153">
        <v>90</v>
      </c>
      <c r="N40" s="175">
        <v>0</v>
      </c>
      <c r="O40" s="197">
        <v>111</v>
      </c>
      <c r="P40" s="198">
        <v>1338</v>
      </c>
      <c r="Q40" s="198">
        <v>1171</v>
      </c>
      <c r="R40" s="198">
        <v>440</v>
      </c>
      <c r="S40" s="203">
        <v>0</v>
      </c>
      <c r="T40" s="190">
        <v>2931</v>
      </c>
      <c r="U40" s="203">
        <v>684</v>
      </c>
      <c r="V40" s="204">
        <v>0</v>
      </c>
      <c r="W40" s="204">
        <v>0</v>
      </c>
      <c r="X40" s="190">
        <v>17624</v>
      </c>
      <c r="Y40" s="203">
        <v>0</v>
      </c>
      <c r="Z40" s="204">
        <v>386</v>
      </c>
      <c r="AA40" s="205">
        <f>SUM(C40:Z40)</f>
        <v>132199</v>
      </c>
    </row>
    <row r="41" spans="1:27" s="206" customFormat="1" ht="20.100000000000001" customHeight="1" x14ac:dyDescent="0.15">
      <c r="A41" s="217" t="s">
        <v>219</v>
      </c>
      <c r="B41" s="193" t="s">
        <v>267</v>
      </c>
      <c r="C41" s="144">
        <v>25731</v>
      </c>
      <c r="D41" s="145">
        <v>5022</v>
      </c>
      <c r="E41" s="144">
        <v>10100</v>
      </c>
      <c r="F41" s="145">
        <v>15491</v>
      </c>
      <c r="G41" s="144">
        <v>8353</v>
      </c>
      <c r="H41" s="145">
        <v>2484</v>
      </c>
      <c r="I41" s="144">
        <v>3716</v>
      </c>
      <c r="J41" s="145">
        <v>59</v>
      </c>
      <c r="K41" s="144">
        <v>820</v>
      </c>
      <c r="L41" s="145">
        <v>756</v>
      </c>
      <c r="M41" s="144">
        <v>72</v>
      </c>
      <c r="N41" s="174">
        <v>0</v>
      </c>
      <c r="O41" s="194">
        <v>21</v>
      </c>
      <c r="P41" s="144">
        <v>426</v>
      </c>
      <c r="Q41" s="144">
        <v>494</v>
      </c>
      <c r="R41" s="144">
        <v>140</v>
      </c>
      <c r="S41" s="147">
        <v>0</v>
      </c>
      <c r="T41" s="144">
        <v>1108</v>
      </c>
      <c r="U41" s="174">
        <v>256</v>
      </c>
      <c r="V41" s="174">
        <v>0</v>
      </c>
      <c r="W41" s="148">
        <v>0</v>
      </c>
      <c r="X41" s="194">
        <v>3215</v>
      </c>
      <c r="Y41" s="195">
        <v>0</v>
      </c>
      <c r="Z41" s="148">
        <v>131.19999999999999</v>
      </c>
      <c r="AA41" s="202">
        <f>IF(SUM(C41:Z41)=0,"",SUM(C41:Z41))</f>
        <v>78395.199999999997</v>
      </c>
    </row>
    <row r="42" spans="1:27" s="206" customFormat="1" ht="20.100000000000001" customHeight="1" x14ac:dyDescent="0.15">
      <c r="A42" s="218"/>
      <c r="B42" s="196" t="s">
        <v>268</v>
      </c>
      <c r="C42" s="197">
        <v>37609</v>
      </c>
      <c r="D42" s="198">
        <v>8205</v>
      </c>
      <c r="E42" s="198">
        <v>14596</v>
      </c>
      <c r="F42" s="198">
        <v>25669</v>
      </c>
      <c r="G42" s="198">
        <v>13577</v>
      </c>
      <c r="H42" s="198">
        <v>3854</v>
      </c>
      <c r="I42" s="198">
        <v>5190</v>
      </c>
      <c r="J42" s="198">
        <v>70</v>
      </c>
      <c r="K42" s="198">
        <v>1165</v>
      </c>
      <c r="L42" s="198">
        <v>892</v>
      </c>
      <c r="M42" s="153">
        <v>134</v>
      </c>
      <c r="N42" s="175">
        <v>0</v>
      </c>
      <c r="O42" s="197">
        <v>199</v>
      </c>
      <c r="P42" s="198">
        <v>1250</v>
      </c>
      <c r="Q42" s="198">
        <v>1359</v>
      </c>
      <c r="R42" s="198">
        <v>436</v>
      </c>
      <c r="S42" s="203">
        <v>0</v>
      </c>
      <c r="T42" s="190">
        <v>2705</v>
      </c>
      <c r="U42" s="203">
        <v>682</v>
      </c>
      <c r="V42" s="204">
        <v>0</v>
      </c>
      <c r="W42" s="204">
        <v>0</v>
      </c>
      <c r="X42" s="190">
        <v>13468</v>
      </c>
      <c r="Y42" s="203">
        <v>0</v>
      </c>
      <c r="Z42" s="204">
        <v>577</v>
      </c>
      <c r="AA42" s="205">
        <f>IF(SUM(C42:Z42)=0,"",SUM(C42:Z42))</f>
        <v>131637</v>
      </c>
    </row>
    <row r="43" spans="1:27" s="206" customFormat="1" ht="20.100000000000001" customHeight="1" x14ac:dyDescent="0.15">
      <c r="A43" s="217" t="s">
        <v>281</v>
      </c>
      <c r="B43" s="193" t="s">
        <v>267</v>
      </c>
      <c r="C43" s="233">
        <v>37303</v>
      </c>
      <c r="D43" s="234">
        <v>5347</v>
      </c>
      <c r="E43" s="233">
        <v>11300</v>
      </c>
      <c r="F43" s="234">
        <v>14748</v>
      </c>
      <c r="G43" s="233">
        <v>12678</v>
      </c>
      <c r="H43" s="234">
        <v>3293</v>
      </c>
      <c r="I43" s="233">
        <v>6195</v>
      </c>
      <c r="J43" s="234">
        <v>104</v>
      </c>
      <c r="K43" s="233">
        <v>881</v>
      </c>
      <c r="L43" s="234">
        <v>771</v>
      </c>
      <c r="M43" s="233">
        <v>191</v>
      </c>
      <c r="N43" s="235">
        <v>0</v>
      </c>
      <c r="O43" s="236">
        <v>138</v>
      </c>
      <c r="P43" s="233">
        <v>1517</v>
      </c>
      <c r="Q43" s="233">
        <v>448</v>
      </c>
      <c r="R43" s="233">
        <v>232</v>
      </c>
      <c r="S43" s="237">
        <v>0</v>
      </c>
      <c r="T43" s="233">
        <v>2229</v>
      </c>
      <c r="U43" s="235">
        <v>456</v>
      </c>
      <c r="V43" s="235">
        <v>0</v>
      </c>
      <c r="W43" s="238">
        <v>0</v>
      </c>
      <c r="X43" s="236">
        <v>8430</v>
      </c>
      <c r="Y43" s="239">
        <v>0</v>
      </c>
      <c r="Z43" s="238">
        <v>111</v>
      </c>
      <c r="AA43" s="240">
        <v>106372</v>
      </c>
    </row>
    <row r="44" spans="1:27" s="206" customFormat="1" ht="20.100000000000001" customHeight="1" x14ac:dyDescent="0.15">
      <c r="A44" s="218"/>
      <c r="B44" s="196" t="s">
        <v>268</v>
      </c>
      <c r="C44" s="241">
        <v>43817</v>
      </c>
      <c r="D44" s="242">
        <v>6197</v>
      </c>
      <c r="E44" s="242">
        <v>13975</v>
      </c>
      <c r="F44" s="242">
        <v>19771</v>
      </c>
      <c r="G44" s="242">
        <v>15972</v>
      </c>
      <c r="H44" s="242">
        <v>4149</v>
      </c>
      <c r="I44" s="242">
        <v>7099</v>
      </c>
      <c r="J44" s="242">
        <v>132</v>
      </c>
      <c r="K44" s="242">
        <v>1116</v>
      </c>
      <c r="L44" s="242">
        <v>925</v>
      </c>
      <c r="M44" s="243">
        <v>284</v>
      </c>
      <c r="N44" s="244">
        <v>0</v>
      </c>
      <c r="O44" s="241">
        <v>260</v>
      </c>
      <c r="P44" s="242">
        <v>2176</v>
      </c>
      <c r="Q44" s="242">
        <v>1329</v>
      </c>
      <c r="R44" s="242">
        <v>595</v>
      </c>
      <c r="S44" s="245">
        <v>0</v>
      </c>
      <c r="T44" s="246">
        <v>3474</v>
      </c>
      <c r="U44" s="245">
        <v>877</v>
      </c>
      <c r="V44" s="247">
        <v>0</v>
      </c>
      <c r="W44" s="247">
        <v>0</v>
      </c>
      <c r="X44" s="246">
        <v>12700</v>
      </c>
      <c r="Y44" s="245">
        <v>0</v>
      </c>
      <c r="Z44" s="247">
        <v>174</v>
      </c>
      <c r="AA44" s="248">
        <v>135022</v>
      </c>
    </row>
    <row r="45" spans="1:27" s="150" customFormat="1" ht="18.75" customHeight="1" x14ac:dyDescent="0.15">
      <c r="A45" s="207"/>
      <c r="B45" s="207"/>
      <c r="C45" s="249"/>
      <c r="D45" s="249"/>
      <c r="E45" s="249"/>
      <c r="F45" s="249"/>
      <c r="G45" s="249"/>
      <c r="H45" s="249"/>
      <c r="I45" s="249"/>
      <c r="J45" s="249"/>
      <c r="K45" s="249"/>
      <c r="L45" s="249"/>
      <c r="M45" s="249"/>
      <c r="N45" s="249"/>
      <c r="O45" s="249"/>
      <c r="P45" s="249"/>
      <c r="Q45" s="249"/>
      <c r="R45" s="249"/>
      <c r="S45" s="249"/>
      <c r="T45" s="249"/>
      <c r="U45" s="249"/>
      <c r="V45" s="249"/>
      <c r="W45" s="249"/>
      <c r="X45" s="249"/>
      <c r="Y45" s="249"/>
      <c r="Z45" s="249"/>
      <c r="AA45" s="249"/>
    </row>
    <row r="46" spans="1:27" s="150" customFormat="1" ht="13.5" x14ac:dyDescent="0.15">
      <c r="A46" s="207"/>
      <c r="B46" s="207"/>
      <c r="AA46" s="136"/>
    </row>
    <row r="47" spans="1:27" s="150" customFormat="1" ht="13.5" x14ac:dyDescent="0.15">
      <c r="A47" s="207"/>
      <c r="B47" s="207"/>
      <c r="AA47" s="136"/>
    </row>
    <row r="48" spans="1:27" s="150" customFormat="1" ht="13.5" x14ac:dyDescent="0.15">
      <c r="A48" s="207"/>
      <c r="B48" s="207"/>
      <c r="AA48" s="136"/>
    </row>
    <row r="49" spans="1:27" s="150" customFormat="1" ht="13.5" x14ac:dyDescent="0.15">
      <c r="A49" s="207"/>
      <c r="B49" s="207"/>
      <c r="AA49" s="136"/>
    </row>
    <row r="50" spans="1:27" s="150" customFormat="1" ht="13.5" x14ac:dyDescent="0.15">
      <c r="A50" s="207"/>
      <c r="B50" s="207"/>
      <c r="AA50" s="136"/>
    </row>
    <row r="51" spans="1:27" s="150" customFormat="1" ht="13.5" x14ac:dyDescent="0.15">
      <c r="A51" s="207"/>
      <c r="B51" s="207"/>
      <c r="AA51" s="136"/>
    </row>
    <row r="52" spans="1:27" s="150" customFormat="1" ht="13.5" x14ac:dyDescent="0.15">
      <c r="A52" s="207"/>
      <c r="B52" s="207"/>
      <c r="AA52" s="136"/>
    </row>
    <row r="53" spans="1:27" s="150" customFormat="1" ht="13.5" x14ac:dyDescent="0.15">
      <c r="A53" s="207"/>
      <c r="B53" s="207"/>
      <c r="AA53" s="136"/>
    </row>
    <row r="54" spans="1:27" s="150" customFormat="1" ht="13.5" x14ac:dyDescent="0.15">
      <c r="A54" s="207"/>
      <c r="B54" s="207"/>
      <c r="AA54" s="136"/>
    </row>
    <row r="55" spans="1:27" s="150" customFormat="1" ht="13.5" x14ac:dyDescent="0.15">
      <c r="A55" s="207"/>
      <c r="B55" s="207"/>
      <c r="AA55" s="136"/>
    </row>
    <row r="56" spans="1:27" s="150" customFormat="1" ht="13.5" x14ac:dyDescent="0.15">
      <c r="A56" s="207"/>
      <c r="B56" s="207"/>
      <c r="AA56" s="136"/>
    </row>
    <row r="57" spans="1:27" s="150" customFormat="1" ht="13.5" x14ac:dyDescent="0.15">
      <c r="A57" s="207"/>
      <c r="B57" s="207"/>
      <c r="AA57" s="136"/>
    </row>
    <row r="58" spans="1:27" s="150" customFormat="1" ht="13.5" x14ac:dyDescent="0.15">
      <c r="A58" s="207"/>
      <c r="B58" s="207"/>
      <c r="AA58" s="136"/>
    </row>
    <row r="59" spans="1:27" s="150" customFormat="1" ht="13.5" x14ac:dyDescent="0.15">
      <c r="A59" s="207"/>
      <c r="B59" s="207"/>
      <c r="AA59" s="136"/>
    </row>
    <row r="60" spans="1:27" s="150" customFormat="1" ht="13.5" x14ac:dyDescent="0.15">
      <c r="A60" s="207"/>
      <c r="B60" s="207"/>
      <c r="AA60" s="136"/>
    </row>
    <row r="61" spans="1:27" s="150" customFormat="1" ht="13.5" x14ac:dyDescent="0.15">
      <c r="A61" s="207"/>
      <c r="B61" s="207"/>
      <c r="AA61" s="136"/>
    </row>
    <row r="62" spans="1:27" s="150" customFormat="1" ht="13.5" x14ac:dyDescent="0.15">
      <c r="A62" s="207"/>
      <c r="B62" s="207"/>
      <c r="AA62" s="136"/>
    </row>
    <row r="63" spans="1:27" s="150" customFormat="1" ht="13.5" x14ac:dyDescent="0.15">
      <c r="A63" s="207"/>
      <c r="B63" s="207"/>
      <c r="AA63" s="136"/>
    </row>
    <row r="64" spans="1:27" s="150" customFormat="1" ht="13.5" x14ac:dyDescent="0.15">
      <c r="A64" s="207"/>
      <c r="B64" s="207"/>
      <c r="AA64" s="136"/>
    </row>
    <row r="65" spans="1:27" s="150" customFormat="1" ht="13.5" x14ac:dyDescent="0.15">
      <c r="A65" s="207"/>
      <c r="B65" s="207"/>
      <c r="AA65" s="136"/>
    </row>
    <row r="66" spans="1:27" s="150" customFormat="1" ht="13.5" x14ac:dyDescent="0.15">
      <c r="A66" s="207"/>
      <c r="B66" s="207"/>
      <c r="AA66" s="136"/>
    </row>
    <row r="67" spans="1:27" s="150" customFormat="1" ht="13.5" x14ac:dyDescent="0.15">
      <c r="A67" s="207"/>
      <c r="B67" s="207"/>
      <c r="AA67" s="136"/>
    </row>
    <row r="68" spans="1:27" s="150" customFormat="1" ht="13.5" x14ac:dyDescent="0.15">
      <c r="A68" s="207"/>
      <c r="B68" s="207"/>
      <c r="AA68" s="136"/>
    </row>
    <row r="69" spans="1:27" s="150" customFormat="1" ht="13.5" x14ac:dyDescent="0.15">
      <c r="A69" s="207"/>
      <c r="B69" s="207"/>
      <c r="AA69" s="136"/>
    </row>
    <row r="70" spans="1:27" s="150" customFormat="1" ht="13.5" x14ac:dyDescent="0.15">
      <c r="A70" s="207"/>
      <c r="B70" s="207"/>
      <c r="AA70" s="136"/>
    </row>
    <row r="71" spans="1:27" s="150" customFormat="1" ht="13.5" x14ac:dyDescent="0.15">
      <c r="A71" s="207"/>
      <c r="B71" s="207"/>
      <c r="AA71" s="136"/>
    </row>
    <row r="72" spans="1:27" s="150" customFormat="1" ht="13.5" x14ac:dyDescent="0.15">
      <c r="A72" s="207"/>
      <c r="B72" s="207"/>
      <c r="AA72" s="136"/>
    </row>
    <row r="73" spans="1:27" s="150" customFormat="1" ht="13.5" x14ac:dyDescent="0.15">
      <c r="A73" s="207"/>
      <c r="B73" s="207"/>
      <c r="AA73" s="136"/>
    </row>
    <row r="74" spans="1:27" s="150" customFormat="1" ht="13.5" x14ac:dyDescent="0.15">
      <c r="A74" s="207"/>
      <c r="B74" s="207"/>
      <c r="AA74" s="136"/>
    </row>
    <row r="75" spans="1:27" s="150" customFormat="1" ht="13.5" x14ac:dyDescent="0.15">
      <c r="A75" s="207"/>
      <c r="B75" s="207"/>
      <c r="AA75" s="136"/>
    </row>
    <row r="76" spans="1:27" s="150" customFormat="1" ht="13.5" x14ac:dyDescent="0.15">
      <c r="A76" s="207"/>
      <c r="B76" s="207"/>
      <c r="AA76" s="136"/>
    </row>
    <row r="77" spans="1:27" s="150" customFormat="1" ht="13.5" x14ac:dyDescent="0.15">
      <c r="A77" s="207"/>
      <c r="B77" s="207"/>
      <c r="AA77" s="136"/>
    </row>
    <row r="78" spans="1:27" s="150" customFormat="1" ht="13.5" x14ac:dyDescent="0.15">
      <c r="A78" s="207"/>
      <c r="B78" s="207"/>
      <c r="AA78" s="136"/>
    </row>
    <row r="79" spans="1:27" s="150" customFormat="1" ht="13.5" x14ac:dyDescent="0.15">
      <c r="A79" s="207"/>
      <c r="B79" s="207"/>
      <c r="AA79" s="136"/>
    </row>
    <row r="80" spans="1:27" s="150" customFormat="1" ht="13.5" x14ac:dyDescent="0.15">
      <c r="A80" s="207"/>
      <c r="B80" s="207"/>
      <c r="AA80" s="136"/>
    </row>
    <row r="81" spans="1:27" s="150" customFormat="1" ht="13.5" x14ac:dyDescent="0.15">
      <c r="A81" s="207"/>
      <c r="B81" s="207"/>
      <c r="AA81" s="136"/>
    </row>
    <row r="82" spans="1:27" s="150" customFormat="1" ht="13.5" x14ac:dyDescent="0.15">
      <c r="A82" s="207"/>
      <c r="B82" s="207"/>
      <c r="AA82" s="136"/>
    </row>
    <row r="83" spans="1:27" s="150" customFormat="1" ht="13.5" x14ac:dyDescent="0.15">
      <c r="A83" s="207"/>
      <c r="B83" s="207"/>
      <c r="AA83" s="136"/>
    </row>
    <row r="84" spans="1:27" s="150" customFormat="1" ht="13.5" x14ac:dyDescent="0.15">
      <c r="A84" s="207"/>
      <c r="B84" s="207"/>
      <c r="AA84" s="136"/>
    </row>
    <row r="85" spans="1:27" s="150" customFormat="1" ht="13.5" x14ac:dyDescent="0.15">
      <c r="A85" s="207"/>
      <c r="B85" s="207"/>
      <c r="AA85" s="136"/>
    </row>
    <row r="86" spans="1:27" s="150" customFormat="1" ht="13.5" x14ac:dyDescent="0.15">
      <c r="A86" s="207"/>
      <c r="B86" s="207"/>
      <c r="AA86" s="136"/>
    </row>
    <row r="87" spans="1:27" s="150" customFormat="1" ht="13.5" x14ac:dyDescent="0.15">
      <c r="A87" s="207"/>
      <c r="B87" s="207"/>
      <c r="AA87" s="136"/>
    </row>
    <row r="88" spans="1:27" s="150" customFormat="1" ht="13.5" x14ac:dyDescent="0.15">
      <c r="A88" s="207"/>
      <c r="B88" s="207"/>
      <c r="AA88" s="136"/>
    </row>
    <row r="89" spans="1:27" s="150" customFormat="1" ht="13.5" x14ac:dyDescent="0.15">
      <c r="A89" s="207"/>
      <c r="B89" s="207"/>
      <c r="AA89" s="136"/>
    </row>
    <row r="90" spans="1:27" s="150" customFormat="1" ht="13.5" x14ac:dyDescent="0.15">
      <c r="A90" s="207"/>
      <c r="B90" s="207"/>
      <c r="AA90" s="136"/>
    </row>
    <row r="91" spans="1:27" s="150" customFormat="1" ht="13.5" x14ac:dyDescent="0.15">
      <c r="A91" s="207"/>
      <c r="B91" s="207"/>
      <c r="AA91" s="136"/>
    </row>
    <row r="92" spans="1:27" s="150" customFormat="1" ht="13.5" x14ac:dyDescent="0.15">
      <c r="A92" s="207"/>
      <c r="B92" s="207"/>
      <c r="AA92" s="136"/>
    </row>
    <row r="93" spans="1:27" s="150" customFormat="1" ht="13.5" x14ac:dyDescent="0.15">
      <c r="A93" s="207"/>
      <c r="B93" s="207"/>
      <c r="AA93" s="136"/>
    </row>
    <row r="94" spans="1:27" s="150" customFormat="1" ht="13.5" x14ac:dyDescent="0.15">
      <c r="A94" s="207"/>
      <c r="B94" s="207"/>
      <c r="AA94" s="136"/>
    </row>
    <row r="95" spans="1:27" s="150" customFormat="1" ht="13.5" x14ac:dyDescent="0.15">
      <c r="A95" s="207"/>
      <c r="B95" s="207"/>
      <c r="AA95" s="136"/>
    </row>
    <row r="96" spans="1:27" s="150" customFormat="1" ht="13.5" x14ac:dyDescent="0.15">
      <c r="A96" s="207"/>
      <c r="B96" s="207"/>
      <c r="AA96" s="136"/>
    </row>
    <row r="97" spans="1:27" s="150" customFormat="1" ht="13.5" x14ac:dyDescent="0.15">
      <c r="A97" s="207"/>
      <c r="B97" s="207"/>
      <c r="AA97" s="136"/>
    </row>
    <row r="98" spans="1:27" s="150" customFormat="1" ht="13.5" x14ac:dyDescent="0.15">
      <c r="A98" s="207"/>
      <c r="B98" s="207"/>
      <c r="AA98" s="136"/>
    </row>
    <row r="99" spans="1:27" s="150" customFormat="1" ht="13.5" x14ac:dyDescent="0.15">
      <c r="A99" s="207"/>
      <c r="B99" s="207"/>
      <c r="AA99" s="136"/>
    </row>
    <row r="100" spans="1:27" s="150" customFormat="1" ht="13.5" x14ac:dyDescent="0.15">
      <c r="A100" s="207"/>
      <c r="B100" s="207"/>
      <c r="AA100" s="136"/>
    </row>
    <row r="101" spans="1:27" s="150" customFormat="1" ht="13.5" x14ac:dyDescent="0.15">
      <c r="A101" s="207"/>
      <c r="B101" s="207"/>
      <c r="AA101" s="136"/>
    </row>
    <row r="102" spans="1:27" s="150" customFormat="1" ht="13.5" x14ac:dyDescent="0.15">
      <c r="A102" s="207"/>
      <c r="B102" s="207"/>
      <c r="AA102" s="136"/>
    </row>
    <row r="103" spans="1:27" s="150" customFormat="1" ht="13.5" x14ac:dyDescent="0.15">
      <c r="A103" s="207"/>
      <c r="B103" s="207"/>
      <c r="AA103" s="136"/>
    </row>
    <row r="104" spans="1:27" s="150" customFormat="1" ht="13.5" x14ac:dyDescent="0.15">
      <c r="A104" s="207"/>
      <c r="B104" s="207"/>
      <c r="AA104" s="136"/>
    </row>
    <row r="105" spans="1:27" s="150" customFormat="1" ht="13.5" x14ac:dyDescent="0.15">
      <c r="A105" s="207"/>
      <c r="B105" s="207"/>
      <c r="AA105" s="136"/>
    </row>
    <row r="106" spans="1:27" s="150" customFormat="1" ht="13.5" x14ac:dyDescent="0.15">
      <c r="A106" s="207"/>
      <c r="B106" s="207"/>
      <c r="AA106" s="136"/>
    </row>
    <row r="107" spans="1:27" s="150" customFormat="1" ht="13.5" x14ac:dyDescent="0.15">
      <c r="A107" s="207"/>
      <c r="B107" s="207"/>
      <c r="AA107" s="136"/>
    </row>
    <row r="108" spans="1:27" s="150" customFormat="1" ht="13.5" x14ac:dyDescent="0.15">
      <c r="A108" s="207"/>
      <c r="B108" s="207"/>
      <c r="AA108" s="136"/>
    </row>
  </sheetData>
  <mergeCells count="27">
    <mergeCell ref="A1:AA1"/>
    <mergeCell ref="C3:N3"/>
    <mergeCell ref="O3:S3"/>
    <mergeCell ref="T3:U3"/>
    <mergeCell ref="X3:Y3"/>
    <mergeCell ref="AA3:AA4"/>
    <mergeCell ref="A27:A28"/>
    <mergeCell ref="A5:A6"/>
    <mergeCell ref="A7:A8"/>
    <mergeCell ref="A9:A10"/>
    <mergeCell ref="A11:A12"/>
    <mergeCell ref="A13:A14"/>
    <mergeCell ref="A15:A16"/>
    <mergeCell ref="A17:A18"/>
    <mergeCell ref="A19:A20"/>
    <mergeCell ref="A21:A22"/>
    <mergeCell ref="A23:A24"/>
    <mergeCell ref="A25:A26"/>
    <mergeCell ref="C45:AA45"/>
    <mergeCell ref="A43:A44"/>
    <mergeCell ref="A29:A30"/>
    <mergeCell ref="A31:A32"/>
    <mergeCell ref="A33:A34"/>
    <mergeCell ref="A35:A36"/>
    <mergeCell ref="A37:A38"/>
    <mergeCell ref="A39:A40"/>
    <mergeCell ref="A41:A42"/>
  </mergeCells>
  <phoneticPr fontId="2"/>
  <pageMargins left="0.7" right="0.7" top="0.75" bottom="0.75" header="0.3" footer="0.3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①H30観光客月間入込客数・宿泊数</vt:lpstr>
      <vt:lpstr>②H30外国人観光客月間入込客数・宿泊数</vt:lpstr>
      <vt:lpstr>③観光客入込推移S41から</vt:lpstr>
      <vt:lpstr>④外国人宿泊推移H14～</vt:lpstr>
      <vt:lpstr>⑤外国人国別宿泊推移H11から</vt:lpstr>
      <vt:lpstr>②H30外国人観光客月間入込客数・宿泊数!Print_Area</vt:lpstr>
      <vt:lpstr>③観光客入込推移S41から!Print_Area</vt:lpstr>
      <vt:lpstr>'④外国人宿泊推移H14～'!Print_Area</vt:lpstr>
      <vt:lpstr>⑤外国人国別宿泊推移H11から!Print_Area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kankou103</dc:creator>
  <cp:lastModifiedBy>kankou102</cp:lastModifiedBy>
  <cp:lastPrinted>2018-10-30T05:27:30Z</cp:lastPrinted>
  <dcterms:created xsi:type="dcterms:W3CDTF">2017-07-03T07:02:53Z</dcterms:created>
  <dcterms:modified xsi:type="dcterms:W3CDTF">2019-08-22T04:32:39Z</dcterms:modified>
</cp:coreProperties>
</file>