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01040 財政課\10 財政係\◆決　　算\財政状況資料集・市町村財政比較分析表（H16～）\2022（R4）決算\20240306【提出3.13〆、公表：3.25正午〆】令和４年度財政状況資料集の作成及び提出について\HP公表\"/>
    </mc:Choice>
  </mc:AlternateContent>
  <xr:revisionPtr revIDLastSave="0" documentId="13_ncr:1_{6D054485-AD17-4442-9FC3-EAE44D9A4039}" xr6:coauthVersionLast="47" xr6:coauthVersionMax="47" xr10:uidLastSave="{00000000-0000-0000-0000-000000000000}"/>
  <bookViews>
    <workbookView xWindow="-120" yWindow="-120" windowWidth="29040" windowHeight="1572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C36" i="10"/>
  <c r="BW35" i="10"/>
  <c r="BE35" i="10"/>
  <c r="C35" i="10"/>
  <c r="CO34" i="10"/>
  <c r="CO35" i="10" s="1"/>
  <c r="CO36" i="10" s="1"/>
  <c r="CO37" i="10" s="1"/>
  <c r="BW34" i="10"/>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<sst xmlns="http://schemas.openxmlformats.org/spreadsheetml/2006/main" count="1056" uniqueCount="590">
  <si>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</si>
  <si>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</si>
  <si>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</si>
  <si>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</si>
  <si>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</si>
  <si>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</si>
  <si>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</si>
  <si>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</si>
  <si>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</si>
  <si>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</si>
  <si>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</si>
  <si>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</si>
  <si>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</si>
  <si>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</si>
  <si>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</si>
  <si>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</si>
  <si>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</si>
  <si>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</si>
  <si>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</si>
  <si>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</si>
  <si>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</si>
  <si>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</si>
  <si>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</si>
  <si>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</si>
  <si>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</si>
  <si>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</si>
  <si>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</si>
  <si>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</si>
  <si>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</si>
  <si>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</si>
  <si>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</si>
  <si>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</si>
  <si>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</si>
  <si>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</si>
  <si>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</si>
  <si>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</si>
  <si>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</si>
  <si>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</si>
  <si>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</si>
  <si>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</si>
  <si>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</si>
  <si>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</si>
  <si>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</si>
  <si>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</si>
  <si>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</si>
  <si>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</si>
  <si>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</si>
  <si>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</si>
  <si>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</si>
  <si>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</si>
  <si>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</si>
  <si>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</si>
  <si>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</si>
  <si>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</si>
  <si>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</si>
  <si>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</si>
  <si>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</si>
  <si>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</si>
  <si>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</si>
  <si>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</si>
  <si>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</si>
  <si>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</si>
  <si>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</si>
  <si>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</si>
  <si>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</si>
  <si>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</si>
  <si>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</si>
  <si>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</si>
  <si>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</si>
  <si>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</si>
  <si>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</si>
  <si>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</si>
  <si>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</si>
  <si>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</si>
  <si>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</si>
  <si>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</si>
  <si>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</si>
  <si>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</si>
  <si>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</si>
  <si>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</si>
  <si>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</si>
  <si>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</si>
  <si>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</si>
  <si>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</si>
  <si>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</si>
  <si>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</si>
  <si>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</si>
  <si>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</si>
  <si>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</si>
  <si>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</si>
  <si>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</si>
  <si>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</si>
  <si>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</si>
  <si>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</si>
  <si>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</si>
  <si>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</si>
  <si>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</si>
  <si>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</si>
  <si>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</si>
  <si>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富良野市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</si>
  <si>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</si>
  <si>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</si>
  <si>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</si>
  <si>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</si>
  <si>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</si>
  <si>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</si>
  <si>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</si>
  <si>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</si>
  <si>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</si>
  <si>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</si>
  <si>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</si>
  <si>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</si>
  <si>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</si>
  <si>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</si>
  <si>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</si>
  <si>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</si>
  <si>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</si>
  <si>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</si>
  <si>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</si>
  <si>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</si>
  <si>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</si>
  <si>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</si>
  <si>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</si>
  <si>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</si>
  <si>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</si>
  <si>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</si>
  <si>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</si>
  <si>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</si>
  <si>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</si>
  <si>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</si>
  <si>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</si>
  <si>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</si>
  <si>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</si>
  <si>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</si>
  <si>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</si>
  <si>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</si>
  <si>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</si>
  <si>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</si>
  <si>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</si>
  <si>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</si>
  <si>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</si>
  <si>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</si>
  <si>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</si>
  <si>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</si>
  <si>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</si>
  <si>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</si>
  <si>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</si>
  <si>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</si>
  <si>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</si>
  <si>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</si>
  <si>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</si>
  <si>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</si>
  <si>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</si>
  <si>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</si>
  <si>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</si>
  <si>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</si>
  <si>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</si>
  <si>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</si>
  <si>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</si>
  <si>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</si>
  <si>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</si>
  <si>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</si>
  <si>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</si>
  <si>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</si>
  <si>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</si>
  <si>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</si>
  <si>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</si>
  <si>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</si>
  <si>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</si>
  <si>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</si>
  <si>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</si>
  <si>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</si>
  <si>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</si>
  <si>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</si>
  <si>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</si>
  <si>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</si>
  <si>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</si>
  <si>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</si>
  <si>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</si>
  <si>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</si>
  <si>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</si>
  <si>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</si>
  <si>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</si>
  <si>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</si>
  <si>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</si>
  <si>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</si>
  <si>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</si>
  <si>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</si>
  <si>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</si>
  <si>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</si>
  <si>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</si>
  <si>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</si>
  <si>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</si>
  <si>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</si>
  <si>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</si>
  <si>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</si>
  <si>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</si>
  <si>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</si>
  <si>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</si>
  <si>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</si>
  <si>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</si>
  <si>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</si>
  <si>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</si>
  <si>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</si>
  <si>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</si>
  <si>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</si>
  <si>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</si>
  <si>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</si>
  <si>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</si>
  <si>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</si>
  <si>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</si>
  <si>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</si>
  <si>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</si>
  <si>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</si>
  <si>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</si>
  <si>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</si>
  <si>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</si>
  <si>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</si>
  <si>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</si>
  <si>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</si>
  <si>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</si>
  <si>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北海道富良野市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</si>
  <si>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</si>
  <si>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</si>
  <si>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</si>
  <si>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</si>
  <si>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</si>
  <si>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</si>
  <si>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</si>
  <si>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</si>
  <si>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</si>
  <si>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</si>
  <si>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</si>
  <si>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</si>
  <si>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</si>
  <si>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</si>
  <si>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</si>
  <si>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</si>
  <si>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</si>
  <si>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</si>
  <si>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</si>
  <si>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</si>
  <si>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</si>
  <si>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</si>
  <si>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</si>
  <si>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</si>
  <si>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</si>
  <si>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</si>
  <si>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</si>
  <si>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</si>
  <si>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</si>
  <si>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</si>
  <si>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</si>
  <si>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</si>
  <si>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</si>
  <si>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</si>
  <si>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</si>
  <si>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</si>
  <si>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</si>
  <si>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</si>
  <si>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</si>
  <si>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</si>
  <si>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</si>
  <si>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</si>
  <si>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</si>
  <si>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</si>
  <si>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</si>
  <si>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</si>
  <si>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</si>
  <si>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</si>
  <si>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</si>
  <si>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</si>
  <si>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</si>
  <si>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</si>
  <si>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</si>
  <si>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</si>
  <si>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</si>
  <si>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</si>
  <si>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</si>
  <si>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</si>
  <si>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</si>
  <si>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</si>
  <si>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</si>
  <si>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</si>
  <si>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</si>
  <si>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</si>
  <si>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</si>
  <si>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</si>
  <si>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</si>
  <si>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</si>
  <si>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</si>
  <si>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</si>
  <si>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</si>
  <si>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</si>
  <si>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</si>
  <si>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</si>
  <si>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</si>
  <si>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</si>
  <si>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</si>
  <si>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</si>
  <si>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</si>
  <si>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</si>
  <si>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</si>
  <si>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</si>
  <si>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</si>
  <si>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</si>
  <si>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</si>
  <si>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</si>
  <si>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</si>
  <si>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</si>
  <si>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</si>
  <si>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</si>
  <si>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</si>
  <si>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</si>
  <si>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</si>
  <si>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</si>
  <si>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</si>
  <si>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</si>
  <si>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</si>
  <si>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</si>
  <si>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</si>
  <si>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</si>
  <si>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</si>
  <si>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</si>
  <si>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</si>
  <si>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</si>
  <si>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</si>
  <si>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</si>
  <si>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</si>
  <si>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</si>
  <si>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</si>
  <si>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</si>
  <si>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</si>
  <si>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</si>
  <si>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</si>
  <si>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</si>
  <si>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</si>
  <si>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</si>
  <si>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</si>
  <si>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</si>
  <si>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</si>
  <si>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</si>
  <si>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</si>
  <si>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</si>
  <si>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</si>
  <si>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</si>
  <si>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</si>
  <si>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</si>
  <si>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</si>
  <si>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</si>
  <si>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</si>
  <si>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</si>
  <si>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</si>
  <si>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</si>
  <si>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</si>
  <si>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</si>
  <si>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</si>
  <si>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</si>
  <si>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</si>
  <si>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</si>
  <si>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</si>
  <si>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</si>
  <si>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</si>
  <si>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</si>
  <si>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</si>
  <si>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</si>
  <si>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</si>
  <si>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</si>
  <si>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</si>
  <si>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</si>
  <si>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</si>
  <si>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</si>
  <si>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</si>
  <si>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</si>
  <si>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北海道富良野市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</si>
  <si>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</si>
  <si>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</si>
  <si>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</si>
  <si>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</si>
  <si>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</si>
  <si>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</si>
  <si>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</si>
  <si>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</si>
  <si>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</si>
  <si>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</si>
  <si>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</si>
  <si>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</si>
  <si>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</si>
  <si>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</si>
  <si>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</si>
  <si>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</si>
  <si>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</si>
  <si>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</si>
  <si>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</si>
  <si>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</si>
  <si>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</si>
  <si>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</si>
  <si>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</si>
  <si>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</si>
  <si>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</si>
  <si>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</si>
  <si>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</si>
  <si>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</si>
  <si>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</si>
  <si>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</si>
  <si>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</si>
  <si>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</si>
  <si>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</si>
  <si>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</si>
  <si>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</si>
  <si>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</si>
  <si>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</si>
  <si>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</si>
  <si>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</si>
  <si>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ワイン事業会計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</si>
  <si>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</si>
  <si>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</si>
  <si>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</si>
  <si>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</si>
  <si>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</si>
  <si>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</si>
  <si>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</si>
  <si>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</si>
  <si>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</si>
  <si>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</si>
  <si>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</si>
  <si>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</si>
  <si>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</si>
  <si>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</si>
  <si>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</si>
  <si>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</si>
  <si>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</si>
  <si>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</si>
  <si>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</si>
  <si>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</si>
  <si>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</si>
  <si>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</si>
  <si>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</si>
  <si>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</si>
  <si>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</si>
  <si>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</si>
  <si>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</si>
  <si>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</si>
  <si>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</si>
  <si>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</si>
  <si>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</si>
  <si>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</si>
  <si>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</si>
  <si>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</si>
  <si>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</si>
  <si>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</si>
  <si>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</si>
  <si>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</si>
  <si>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</si>
  <si>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</si>
  <si>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</si>
  <si>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</si>
  <si>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</si>
  <si>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</si>
  <si>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</si>
  <si>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</si>
  <si>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</si>
  <si>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</si>
  <si>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</si>
  <si>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</si>
  <si>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</si>
  <si>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</si>
  <si>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</si>
  <si>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</si>
  <si>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</si>
  <si>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</si>
  <si>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</si>
  <si>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</si>
  <si>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</si>
  <si>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</si>
  <si>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</si>
  <si>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</si>
  <si>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</si>
  <si>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</si>
  <si>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</si>
  <si>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</si>
  <si>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</si>
  <si>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</si>
  <si>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</si>
  <si>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</si>
  <si>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</si>
  <si>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</si>
  <si>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</si>
  <si>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</si>
  <si>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</si>
  <si>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</si>
  <si>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</si>
  <si>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</si>
  <si>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</si>
  <si>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</si>
  <si>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</si>
  <si>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</si>
  <si>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</si>
  <si>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</si>
  <si>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</si>
  <si>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</si>
  <si>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</si>
  <si>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</si>
  <si>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</si>
  <si>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</si>
  <si>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</si>
  <si>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</si>
  <si>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</si>
  <si>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</si>
  <si>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</si>
  <si>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</si>
  <si>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</si>
  <si>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</si>
  <si>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</si>
  <si>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</si>
  <si>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</si>
  <si>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</si>
  <si>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</si>
  <si>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</si>
  <si>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</si>
  <si>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</si>
  <si>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</si>
  <si>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</si>
  <si>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</si>
  <si>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</si>
  <si>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</si>
  <si>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</si>
  <si>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</si>
  <si>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</si>
  <si>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</si>
  <si>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</si>
  <si>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</si>
  <si>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</si>
  <si>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</si>
  <si>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</si>
  <si>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</si>
  <si>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</si>
  <si>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</si>
  <si>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</si>
  <si>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</si>
  <si>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</si>
  <si>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</si>
  <si>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</si>
  <si>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</si>
  <si>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</si>
  <si>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</si>
  <si>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</si>
  <si>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</si>
  <si>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</si>
  <si>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</si>
  <si>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</si>
  <si>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</si>
  <si>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</si>
  <si>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</si>
  <si>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</si>
  <si>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</si>
  <si>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</si>
  <si>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1.86</t>
  </si>
  <si>
    <t>▲ 3.01</t>
  </si>
  <si>
    <t>▲ 2.71</t>
  </si>
  <si>
    <t>▲ 0.99</t>
  </si>
  <si>
    <t>ワイン事業会計</t>
  </si>
  <si>
    <t>下水道事業会計</t>
  </si>
  <si>
    <t>一般会計</t>
  </si>
  <si>
    <t>介護保険特別会計</t>
  </si>
  <si>
    <t>水道事業会計</t>
  </si>
  <si>
    <t>国民健康保険特別会計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</si>
  <si>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</si>
  <si>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</si>
  <si>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</si>
  <si>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</si>
  <si>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</si>
  <si>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</si>
  <si>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</si>
  <si>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</si>
  <si>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</si>
  <si>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</si>
  <si>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国際交流基金</t>
    <rPh sb="0" eb="6">
      <t>コクサイコウリュウキキン</t>
    </rPh>
    <phoneticPr fontId="5"/>
  </si>
  <si>
    <t>地域づくり推進基金</t>
    <rPh sb="0" eb="2">
      <t>チイキ</t>
    </rPh>
    <rPh sb="5" eb="7">
      <t>スイシン</t>
    </rPh>
    <rPh sb="7" eb="9">
      <t>キキン</t>
    </rPh>
    <phoneticPr fontId="5"/>
  </si>
  <si>
    <t>ふるさと応援基金</t>
    <rPh sb="4" eb="6">
      <t>オウエン</t>
    </rPh>
    <rPh sb="6" eb="8">
      <t>キキン</t>
    </rPh>
    <phoneticPr fontId="5"/>
  </si>
  <si>
    <t>庁舎等施設整備基金</t>
    <rPh sb="0" eb="3">
      <t>チョウシャナド</t>
    </rPh>
    <rPh sb="3" eb="7">
      <t>シセツセイビ</t>
    </rPh>
    <rPh sb="7" eb="9">
      <t>キキン</t>
    </rPh>
    <phoneticPr fontId="5"/>
  </si>
  <si>
    <t>農業推進事業基金</t>
    <rPh sb="0" eb="2">
      <t>ノウギョウ</t>
    </rPh>
    <rPh sb="2" eb="4">
      <t>スイシン</t>
    </rPh>
    <rPh sb="4" eb="6">
      <t>ジギョウ</t>
    </rPh>
    <rPh sb="6" eb="8">
      <t>キキン</t>
    </rPh>
    <phoneticPr fontId="5"/>
  </si>
  <si>
    <t>富良野広域連合</t>
    <rPh sb="0" eb="7">
      <t>フラノコウイキレンゴウ</t>
    </rPh>
    <phoneticPr fontId="2"/>
  </si>
  <si>
    <t>上川教育研修センター</t>
    <rPh sb="0" eb="6">
      <t>カミカワキョウイクケンシュウ</t>
    </rPh>
    <phoneticPr fontId="2"/>
  </si>
  <si>
    <t>富良野振興公社</t>
    <rPh sb="0" eb="7">
      <t>フラノシンコウコウシャ</t>
    </rPh>
    <phoneticPr fontId="2"/>
  </si>
  <si>
    <t>ふらのバス</t>
    <phoneticPr fontId="2"/>
  </si>
  <si>
    <t>ふらの農産公社</t>
    <rPh sb="3" eb="7">
      <t>ノウサンコウシャ</t>
    </rPh>
    <phoneticPr fontId="2"/>
  </si>
  <si>
    <t>空知川ゴルフ公社</t>
    <rPh sb="0" eb="3">
      <t>ソラチガワ</t>
    </rPh>
    <rPh sb="6" eb="8">
      <t>コウシャ</t>
    </rPh>
    <phoneticPr fontId="2"/>
  </si>
  <si>
    <t>-</t>
    <phoneticPr fontId="2"/>
  </si>
  <si>
    <t>富良野市農業担い手育成機構</t>
    <rPh sb="0" eb="4">
      <t>フラノシ</t>
    </rPh>
    <rPh sb="4" eb="6">
      <t>ノウギョウ</t>
    </rPh>
    <rPh sb="6" eb="7">
      <t>ニナ</t>
    </rPh>
    <rPh sb="8" eb="9">
      <t>テ</t>
    </rPh>
    <rPh sb="9" eb="13">
      <t>イクセイキコウ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</si>
</sst>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CD06-4E25-87BC-C01A488134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45474</c:v>
                </c:pt>
                <c:pt idx="1">
                  <c:v>43707</c:v>
                </c:pt>
                <c:pt idx="2">
                  <c:v>92819</c:v>
                </c:pt>
                <c:pt idx="3">
                  <c:v>275855</c:v>
                </c:pt>
                <c:pt idx="4">
                  <c:v>169879</c:v>
                </c:pt>
              </c:numCache>
            </c:numRef>
          </c:val>
          <c:smooth val="0"/>
          <c:extLst>
            <c:ext xmlns:c16="http://schemas.microsoft.com/office/drawing/2014/chart" uri="{C3380CC4-5D6E-409C-BE32-E72D297353CC}">
              <c16:uniqueId val="{00000001-CD06-4E25-87BC-C01A488134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2.4300000000000002</c:v>
                </c:pt>
                <c:pt idx="1">
                  <c:v>1.97</c:v>
                </c:pt>
                <c:pt idx="2">
                  <c:v>1.65</c:v>
                </c:pt>
                <c:pt idx="3">
                  <c:v>3.43</c:v>
                </c:pt>
                <c:pt idx="4">
                  <c:v>1.9</c:v>
                </c:pt>
              </c:numCache>
            </c:numRef>
          </c:val>
          <c:extLst>
            <c:ext xmlns:c16="http://schemas.microsoft.com/office/drawing/2014/chart" uri="{C3380CC4-5D6E-409C-BE32-E72D297353CC}">
              <c16:uniqueId val="{00000000-CE23-412C-AFCB-BA636E0FC1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16.2</c:v>
                </c:pt>
                <c:pt idx="1">
                  <c:v>14.87</c:v>
                </c:pt>
                <c:pt idx="2">
                  <c:v>12.94</c:v>
                </c:pt>
                <c:pt idx="3">
                  <c:v>13.1</c:v>
                </c:pt>
                <c:pt idx="4">
                  <c:v>15.27</c:v>
                </c:pt>
              </c:numCache>
            </c:numRef>
          </c:val>
          <c:extLst>
            <c:ext xmlns:c16="http://schemas.microsoft.com/office/drawing/2014/chart" uri="{C3380CC4-5D6E-409C-BE32-E72D297353CC}">
              <c16:uniqueId val="{00000001-CE23-412C-AFCB-BA636E0FC1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-3.01</c:v>
                </c:pt>
                <c:pt idx="2">
                  <c:v>-2.71</c:v>
                </c:pt>
                <c:pt idx="3">
                  <c:v>1.88</c:v>
                </c:pt>
                <c:pt idx="4">
                  <c:v>-0.99</c:v>
                </c:pt>
              </c:numCache>
            </c:numRef>
          </c:val>
          <c:smooth val="0"/>
          <c:extLst>
            <c:ext xmlns:c16="http://schemas.microsoft.com/office/drawing/2014/chart" uri="{C3380CC4-5D6E-409C-BE32-E72D297353CC}">
              <c16:uniqueId val="{00000002-CE23-412C-AFCB-BA636E0FC1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0.32</c:v>
                </c:pt>
                <c:pt idx="4">
                  <c:v>#N/A</c:v>
                </c:pt>
                <c:pt idx="5">
                  <c:v>0.23</c:v>
                </c:pt>
                <c:pt idx="6">
                  <c:v>#N/A</c:v>
                </c:pt>
                <c:pt idx="7">
                  <c:v>1.66</c:v>
                </c:pt>
                <c:pt idx="8">
                  <c:v>0</c:v>
                </c:pt>
                <c:pt idx="9">
                  <c:v>0</c:v>
                </c:pt>
              </c:numCache>
            </c:numRef>
          </c:val>
          <c:extLst>
            <c:ext xmlns:c16="http://schemas.microsoft.com/office/drawing/2014/chart" uri="{C3380CC4-5D6E-409C-BE32-E72D297353CC}">
              <c16:uniqueId val="{00000000-7EE2-4683-AE47-542B930E20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E2-4683-AE47-542B930E20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7EE2-4683-AE47-542B930E20F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7.0000000000000007E-2</c:v>
                </c:pt>
                <c:pt idx="6">
                  <c:v>#N/A</c:v>
                </c:pt>
                <c:pt idx="7">
                  <c:v>0.04</c:v>
                </c:pt>
                <c:pt idx="8">
                  <c:v>#N/A</c:v>
                </c:pt>
                <c:pt idx="9">
                  <c:v>0.08</c:v>
                </c:pt>
              </c:numCache>
            </c:numRef>
          </c:val>
          <c:extLst>
            <c:ext xmlns:c16="http://schemas.microsoft.com/office/drawing/2014/chart" uri="{C3380CC4-5D6E-409C-BE32-E72D297353CC}">
              <c16:uniqueId val="{00000003-7EE2-4683-AE47-542B930E20F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1.07</c:v>
                </c:pt>
                <c:pt idx="2">
                  <c:v>#N/A</c:v>
                </c:pt>
                <c:pt idx="3">
                  <c:v>1.5</c:v>
                </c:pt>
                <c:pt idx="4">
                  <c:v>#N/A</c:v>
                </c:pt>
                <c:pt idx="5">
                  <c:v>1.02</c:v>
                </c:pt>
                <c:pt idx="6">
                  <c:v>#N/A</c:v>
                </c:pt>
                <c:pt idx="7">
                  <c:v>0.65</c:v>
                </c:pt>
                <c:pt idx="8">
                  <c:v>#N/A</c:v>
                </c:pt>
                <c:pt idx="9">
                  <c:v>0.37</c:v>
                </c:pt>
              </c:numCache>
            </c:numRef>
          </c:val>
          <c:extLst>
            <c:ext xmlns:c16="http://schemas.microsoft.com/office/drawing/2014/chart" uri="{C3380CC4-5D6E-409C-BE32-E72D297353CC}">
              <c16:uniqueId val="{00000004-7EE2-4683-AE47-542B930E20FD}"/>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4.58</c:v>
                </c:pt>
                <c:pt idx="2">
                  <c:v>#N/A</c:v>
                </c:pt>
                <c:pt idx="3">
                  <c:v>4.03</c:v>
                </c:pt>
                <c:pt idx="4">
                  <c:v>#N/A</c:v>
                </c:pt>
                <c:pt idx="5">
                  <c:v>2.87</c:v>
                </c:pt>
                <c:pt idx="6">
                  <c:v>#N/A</c:v>
                </c:pt>
                <c:pt idx="7">
                  <c:v>1.49</c:v>
                </c:pt>
                <c:pt idx="8">
                  <c:v>#N/A</c:v>
                </c:pt>
                <c:pt idx="9">
                  <c:v>0.81</c:v>
                </c:pt>
              </c:numCache>
            </c:numRef>
          </c:val>
          <c:extLst>
            <c:ext xmlns:c16="http://schemas.microsoft.com/office/drawing/2014/chart" uri="{C3380CC4-5D6E-409C-BE32-E72D297353CC}">
              <c16:uniqueId val="{00000005-7EE2-4683-AE47-542B930E20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0.53</c:v>
                </c:pt>
                <c:pt idx="4">
                  <c:v>#N/A</c:v>
                </c:pt>
                <c:pt idx="5">
                  <c:v>0.28000000000000003</c:v>
                </c:pt>
                <c:pt idx="6">
                  <c:v>#N/A</c:v>
                </c:pt>
                <c:pt idx="7">
                  <c:v>1</c:v>
                </c:pt>
                <c:pt idx="8">
                  <c:v>#N/A</c:v>
                </c:pt>
                <c:pt idx="9">
                  <c:v>1.1599999999999999</c:v>
                </c:pt>
              </c:numCache>
            </c:numRef>
          </c:val>
          <c:extLst>
            <c:ext xmlns:c16="http://schemas.microsoft.com/office/drawing/2014/chart" uri="{C3380CC4-5D6E-409C-BE32-E72D297353CC}">
              <c16:uniqueId val="{00000006-7EE2-4683-AE47-542B930E20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2.4300000000000002</c:v>
                </c:pt>
                <c:pt idx="2">
                  <c:v>#N/A</c:v>
                </c:pt>
                <c:pt idx="3">
                  <c:v>1.97</c:v>
                </c:pt>
                <c:pt idx="4">
                  <c:v>#N/A</c:v>
                </c:pt>
                <c:pt idx="5">
                  <c:v>1.64</c:v>
                </c:pt>
                <c:pt idx="6">
                  <c:v>#N/A</c:v>
                </c:pt>
                <c:pt idx="7">
                  <c:v>3.43</c:v>
                </c:pt>
                <c:pt idx="8">
                  <c:v>#N/A</c:v>
                </c:pt>
                <c:pt idx="9">
                  <c:v>1.89</c:v>
                </c:pt>
              </c:numCache>
            </c:numRef>
          </c:val>
          <c:extLst>
            <c:ext xmlns:c16="http://schemas.microsoft.com/office/drawing/2014/chart" uri="{C3380CC4-5D6E-409C-BE32-E72D297353CC}">
              <c16:uniqueId val="{00000007-7EE2-4683-AE47-542B930E20F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1.93</c:v>
                </c:pt>
              </c:numCache>
            </c:numRef>
          </c:val>
          <c:extLst>
            <c:ext xmlns:c16="http://schemas.microsoft.com/office/drawing/2014/chart" uri="{C3380CC4-5D6E-409C-BE32-E72D297353CC}">
              <c16:uniqueId val="{00000008-7EE2-4683-AE47-542B930E20FD}"/>
            </c:ext>
          </c:extLst>
        </c:ser>
        <c:ser>
          <c:idx val="9"/>
          <c:order val="9"/>
          <c:tx>
            <c:strRef>
              <c:f>データシート!$A$36</c:f>
              <c:strCache>
                <c:ptCount val="1"/>
                <c:pt idx="0">
                  <c:v>ワイン事業会計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15.47</c:v>
                </c:pt>
                <c:pt idx="2">
                  <c:v>#N/A</c:v>
                </c:pt>
                <c:pt idx="3">
                  <c:v>15.38</c:v>
                </c:pt>
                <c:pt idx="4">
                  <c:v>#N/A</c:v>
                </c:pt>
                <c:pt idx="5">
                  <c:v>14.47</c:v>
                </c:pt>
                <c:pt idx="6">
                  <c:v>#N/A</c:v>
                </c:pt>
                <c:pt idx="7">
                  <c:v>13.16</c:v>
                </c:pt>
                <c:pt idx="8">
                  <c:v>#N/A</c:v>
                </c:pt>
                <c:pt idx="9">
                  <c:v>13.15</c:v>
                </c:pt>
              </c:numCache>
            </c:numRef>
          </c:val>
          <c:extLst>
            <c:ext xmlns:c16="http://schemas.microsoft.com/office/drawing/2014/chart" uri="{C3380CC4-5D6E-409C-BE32-E72D297353CC}">
              <c16:uniqueId val="{00000009-7EE2-4683-AE47-542B930E20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1061</c:v>
                </c:pt>
                <c:pt idx="5">
                  <c:v>1064</c:v>
                </c:pt>
                <c:pt idx="8">
                  <c:v>1088</c:v>
                </c:pt>
                <c:pt idx="11">
                  <c:v>1124</c:v>
                </c:pt>
                <c:pt idx="14">
                  <c:v>1106</c:v>
                </c:pt>
              </c:numCache>
            </c:numRef>
          </c:val>
          <c:extLst>
            <c:ext xmlns:c16="http://schemas.microsoft.com/office/drawing/2014/chart" uri="{C3380CC4-5D6E-409C-BE32-E72D297353CC}">
              <c16:uniqueId val="{00000000-1AED-41F1-BCD4-6224CA65BB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ED-41F1-BCD4-6224CA65BB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69</c:v>
                </c:pt>
                <c:pt idx="3">
                  <c:v>87</c:v>
                </c:pt>
                <c:pt idx="6">
                  <c:v>74</c:v>
                </c:pt>
                <c:pt idx="9">
                  <c:v>99</c:v>
                </c:pt>
                <c:pt idx="12">
                  <c:v>115</c:v>
                </c:pt>
              </c:numCache>
            </c:numRef>
          </c:val>
          <c:extLst>
            <c:ext xmlns:c16="http://schemas.microsoft.com/office/drawing/2014/chart" uri="{C3380CC4-5D6E-409C-BE32-E72D297353CC}">
              <c16:uniqueId val="{00000002-1AED-41F1-BCD4-6224CA65BB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56</c:v>
                </c:pt>
                <c:pt idx="6">
                  <c:v>56</c:v>
                </c:pt>
                <c:pt idx="9">
                  <c:v>57</c:v>
                </c:pt>
                <c:pt idx="12">
                  <c:v>56</c:v>
                </c:pt>
              </c:numCache>
            </c:numRef>
          </c:val>
          <c:extLst>
            <c:ext xmlns:c16="http://schemas.microsoft.com/office/drawing/2014/chart" uri="{C3380CC4-5D6E-409C-BE32-E72D297353CC}">
              <c16:uniqueId val="{00000003-1AED-41F1-BCD4-6224CA65BB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278</c:v>
                </c:pt>
                <c:pt idx="3">
                  <c:v>296</c:v>
                </c:pt>
                <c:pt idx="6">
                  <c:v>288</c:v>
                </c:pt>
                <c:pt idx="9">
                  <c:v>307</c:v>
                </c:pt>
                <c:pt idx="12">
                  <c:v>245</c:v>
                </c:pt>
              </c:numCache>
            </c:numRef>
          </c:val>
          <c:extLst>
            <c:ext xmlns:c16="http://schemas.microsoft.com/office/drawing/2014/chart" uri="{C3380CC4-5D6E-409C-BE32-E72D297353CC}">
              <c16:uniqueId val="{00000004-1AED-41F1-BCD4-6224CA65BB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ED-41F1-BCD4-6224CA65BB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ED-41F1-BCD4-6224CA65BB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1149</c:v>
                </c:pt>
                <c:pt idx="3">
                  <c:v>1118</c:v>
                </c:pt>
                <c:pt idx="6">
                  <c:v>1167</c:v>
                </c:pt>
                <c:pt idx="9">
                  <c:v>1245</c:v>
                </c:pt>
                <c:pt idx="12">
                  <c:v>1342</c:v>
                </c:pt>
              </c:numCache>
            </c:numRef>
          </c:val>
          <c:extLst>
            <c:ext xmlns:c16="http://schemas.microsoft.com/office/drawing/2014/chart" uri="{C3380CC4-5D6E-409C-BE32-E72D297353CC}">
              <c16:uniqueId val="{00000007-1AED-41F1-BCD4-6224CA65BB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491</c:v>
                </c:pt>
                <c:pt idx="2">
                  <c:v>#N/A</c:v>
                </c:pt>
                <c:pt idx="3">
                  <c:v>#N/A</c:v>
                </c:pt>
                <c:pt idx="4">
                  <c:v>493</c:v>
                </c:pt>
                <c:pt idx="5">
                  <c:v>#N/A</c:v>
                </c:pt>
                <c:pt idx="6">
                  <c:v>#N/A</c:v>
                </c:pt>
                <c:pt idx="7">
                  <c:v>497</c:v>
                </c:pt>
                <c:pt idx="8">
                  <c:v>#N/A</c:v>
                </c:pt>
                <c:pt idx="9">
                  <c:v>#N/A</c:v>
                </c:pt>
                <c:pt idx="10">
                  <c:v>584</c:v>
                </c:pt>
                <c:pt idx="11">
                  <c:v>#N/A</c:v>
                </c:pt>
                <c:pt idx="12">
                  <c:v>#N/A</c:v>
                </c:pt>
                <c:pt idx="13">
                  <c:v>652</c:v>
                </c:pt>
                <c:pt idx="14">
                  <c:v>#N/A</c:v>
                </c:pt>
              </c:numCache>
            </c:numRef>
          </c:val>
          <c:smooth val="0"/>
          <c:extLst>
            <c:ext xmlns:c16="http://schemas.microsoft.com/office/drawing/2014/chart" uri="{C3380CC4-5D6E-409C-BE32-E72D297353CC}">
              <c16:uniqueId val="{00000008-1AED-41F1-BCD4-6224CA65BB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9979</c:v>
                </c:pt>
                <c:pt idx="5">
                  <c:v>9879</c:v>
                </c:pt>
                <c:pt idx="8">
                  <c:v>10162</c:v>
                </c:pt>
                <c:pt idx="11">
                  <c:v>11198</c:v>
                </c:pt>
                <c:pt idx="14">
                  <c:v>10871</c:v>
                </c:pt>
              </c:numCache>
            </c:numRef>
          </c:val>
          <c:extLst>
            <c:ext xmlns:c16="http://schemas.microsoft.com/office/drawing/2014/chart" uri="{C3380CC4-5D6E-409C-BE32-E72D297353CC}">
              <c16:uniqueId val="{00000000-46E4-48A4-88D4-A63B48B35C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2163</c:v>
                </c:pt>
                <c:pt idx="5">
                  <c:v>2175</c:v>
                </c:pt>
                <c:pt idx="8">
                  <c:v>2175</c:v>
                </c:pt>
                <c:pt idx="11">
                  <c:v>2174</c:v>
                </c:pt>
                <c:pt idx="14">
                  <c:v>2166</c:v>
                </c:pt>
              </c:numCache>
            </c:numRef>
          </c:val>
          <c:extLst>
            <c:ext xmlns:c16="http://schemas.microsoft.com/office/drawing/2014/chart" uri="{C3380CC4-5D6E-409C-BE32-E72D297353CC}">
              <c16:uniqueId val="{00000001-46E4-48A4-88D4-A63B48B35C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3706</c:v>
                </c:pt>
                <c:pt idx="5">
                  <c:v>3554</c:v>
                </c:pt>
                <c:pt idx="8">
                  <c:v>3453</c:v>
                </c:pt>
                <c:pt idx="11">
                  <c:v>3527</c:v>
                </c:pt>
                <c:pt idx="14">
                  <c:v>4247</c:v>
                </c:pt>
              </c:numCache>
            </c:numRef>
          </c:val>
          <c:extLst>
            <c:ext xmlns:c16="http://schemas.microsoft.com/office/drawing/2014/chart" uri="{C3380CC4-5D6E-409C-BE32-E72D297353CC}">
              <c16:uniqueId val="{00000002-46E4-48A4-88D4-A63B48B35C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E4-48A4-88D4-A63B48B35C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E4-48A4-88D4-A63B48B35C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E4-48A4-88D4-A63B48B35C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2495</c:v>
                </c:pt>
                <c:pt idx="3">
                  <c:v>2448</c:v>
                </c:pt>
                <c:pt idx="6">
                  <c:v>2399</c:v>
                </c:pt>
                <c:pt idx="9">
                  <c:v>2333</c:v>
                </c:pt>
                <c:pt idx="12">
                  <c:v>2286</c:v>
                </c:pt>
              </c:numCache>
            </c:numRef>
          </c:val>
          <c:extLst>
            <c:ext xmlns:c16="http://schemas.microsoft.com/office/drawing/2014/chart" uri="{C3380CC4-5D6E-409C-BE32-E72D297353CC}">
              <c16:uniqueId val="{00000006-46E4-48A4-88D4-A63B48B35C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352</c:v>
                </c:pt>
                <c:pt idx="3">
                  <c:v>360</c:v>
                </c:pt>
                <c:pt idx="6">
                  <c:v>385</c:v>
                </c:pt>
                <c:pt idx="9">
                  <c:v>334</c:v>
                </c:pt>
                <c:pt idx="12">
                  <c:v>284</c:v>
                </c:pt>
              </c:numCache>
            </c:numRef>
          </c:val>
          <c:extLst>
            <c:ext xmlns:c16="http://schemas.microsoft.com/office/drawing/2014/chart" uri="{C3380CC4-5D6E-409C-BE32-E72D297353CC}">
              <c16:uniqueId val="{00000007-46E4-48A4-88D4-A63B48B35C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3218</c:v>
                </c:pt>
                <c:pt idx="3">
                  <c:v>3229</c:v>
                </c:pt>
                <c:pt idx="6">
                  <c:v>3117</c:v>
                </c:pt>
                <c:pt idx="9">
                  <c:v>3127</c:v>
                </c:pt>
                <c:pt idx="12">
                  <c:v>2653</c:v>
                </c:pt>
              </c:numCache>
            </c:numRef>
          </c:val>
          <c:extLst>
            <c:ext xmlns:c16="http://schemas.microsoft.com/office/drawing/2014/chart" uri="{C3380CC4-5D6E-409C-BE32-E72D297353CC}">
              <c16:uniqueId val="{00000008-46E4-48A4-88D4-A63B48B35C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214</c:v>
                </c:pt>
                <c:pt idx="3">
                  <c:v>193</c:v>
                </c:pt>
                <c:pt idx="6">
                  <c:v>639</c:v>
                </c:pt>
                <c:pt idx="9">
                  <c:v>908</c:v>
                </c:pt>
                <c:pt idx="12">
                  <c:v>925</c:v>
                </c:pt>
              </c:numCache>
            </c:numRef>
          </c:val>
          <c:extLst>
            <c:ext xmlns:c16="http://schemas.microsoft.com/office/drawing/2014/chart" uri="{C3380CC4-5D6E-409C-BE32-E72D297353CC}">
              <c16:uniqueId val="{00000009-46E4-48A4-88D4-A63B48B35C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11843</c:v>
                </c:pt>
                <c:pt idx="3">
                  <c:v>11476</c:v>
                </c:pt>
                <c:pt idx="6">
                  <c:v>11629</c:v>
                </c:pt>
                <c:pt idx="9">
                  <c:v>15106</c:v>
                </c:pt>
                <c:pt idx="12">
                  <c:v>15021</c:v>
                </c:pt>
              </c:numCache>
            </c:numRef>
          </c:val>
          <c:extLst>
            <c:ext xmlns:c16="http://schemas.microsoft.com/office/drawing/2014/chart" uri="{C3380CC4-5D6E-409C-BE32-E72D297353CC}">
              <c16:uniqueId val="{0000000A-46E4-48A4-88D4-A63B48B35C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2275</c:v>
                </c:pt>
                <c:pt idx="2">
                  <c:v>#N/A</c:v>
                </c:pt>
                <c:pt idx="3">
                  <c:v>#N/A</c:v>
                </c:pt>
                <c:pt idx="4">
                  <c:v>2098</c:v>
                </c:pt>
                <c:pt idx="5">
                  <c:v>#N/A</c:v>
                </c:pt>
                <c:pt idx="6">
                  <c:v>#N/A</c:v>
                </c:pt>
                <c:pt idx="7">
                  <c:v>2379</c:v>
                </c:pt>
                <c:pt idx="8">
                  <c:v>#N/A</c:v>
                </c:pt>
                <c:pt idx="9">
                  <c:v>#N/A</c:v>
                </c:pt>
                <c:pt idx="10">
                  <c:v>4909</c:v>
                </c:pt>
                <c:pt idx="11">
                  <c:v>#N/A</c:v>
                </c:pt>
                <c:pt idx="12">
                  <c:v>#N/A</c:v>
                </c:pt>
                <c:pt idx="13">
                  <c:v>3884</c:v>
                </c:pt>
                <c:pt idx="14">
                  <c:v>#N/A</c:v>
                </c:pt>
              </c:numCache>
            </c:numRef>
          </c:val>
          <c:smooth val="0"/>
          <c:extLst>
            <c:ext xmlns:c16="http://schemas.microsoft.com/office/drawing/2014/chart" uri="{C3380CC4-5D6E-409C-BE32-E72D297353CC}">
              <c16:uniqueId val="{0000000B-46E4-48A4-88D4-A63B48B35C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1047</c:v>
                </c:pt>
                <c:pt idx="1">
                  <c:v>1117</c:v>
                </c:pt>
                <c:pt idx="2">
                  <c:v>1267</c:v>
                </c:pt>
              </c:numCache>
            </c:numRef>
          </c:val>
          <c:extLst>
            <c:ext xmlns:c16="http://schemas.microsoft.com/office/drawing/2014/chart" uri="{C3380CC4-5D6E-409C-BE32-E72D297353CC}">
              <c16:uniqueId val="{00000000-3ED3-4BB3-97CE-087E978CEE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3ED3-4BB3-97CE-087E978CEE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1291</c:v>
                </c:pt>
                <c:pt idx="1">
                  <c:v>1225</c:v>
                </c:pt>
                <c:pt idx="2">
                  <c:v>1724</c:v>
                </c:pt>
              </c:numCache>
            </c:numRef>
          </c:val>
          <c:extLst>
            <c:ext xmlns:c16="http://schemas.microsoft.com/office/drawing/2014/chart" uri="{C3380CC4-5D6E-409C-BE32-E72D297353CC}">
              <c16:uniqueId val="{00000002-3ED3-4BB3-97CE-087E978CEE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新庁舎建設事業により元利償還金は増加しているが、従前より市債の発行は交付税措置のあるものを中心に借入れを行い、実質負担抑制を図っている。引き続き適正な起債管理に努める。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満期一括償還地方債の借入はなく、満期一括償還地方債の償還財源としての積立てはしていない。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係る地方債残高は、新庁舎建設事業の実施による地方債の借入れがあるが、償還完了の起債もあり、地方債残高は微減となっている。従前より地方債の借入については、交付税措置のあるものを中心に借入れを行い、実質負担抑制を図っている。債務負担、繰出金及び負担金の適正指導も含め、引き続き適正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北海道富良野市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万円取り崩した一方、ふるさと応援基金、農業推進事業基金、地域づくり推進基金、社会福祉基金、森林環境贈与税基金等を積立てたことにより、基金全体としては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基金の使途の明確化とともに計画的な基金管理に努める。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庁舎等施設整備基金：富良野市庁舎、富良野文化会館及び富良野スポーツセンターの施設を整備する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国際交流基金：市民の国際親善交流を推進する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地域づくり推進基金：まちづくり意識向上と地域コミュニティ活動を推進する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農業推進事業基金　：富良野市農業の安定的な発展を図る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：ふるさと応援寄附金の増に伴う増加（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庁舎等施設整備基金：新庁舎建設事業により取り崩したことによる減少（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地域づくり推進基金：今後の運用に向けて積み立てた事などによる増加（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農業推進事業基金　：農業推進に対する寄付の積み立てによる増加（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庁舎等施設整備基金：今後必要に応じて取崩す予定。（令和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地方自治法第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条の２の規定による積立金（決算剰余金の積立）として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富良野市基金条例に基づき、毎会計年度において一般会計に計上した額及び決算上、当該年度に新たに生じた剰余金額の２分の１以上（継続費、繰越明許費に必要とする金額を除く。）を積立てる。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市債の償還に必要な財源を確保し、将来にわたる市財政の健全な運営に資するため、計画的に管理する。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743811E-CABB-4EF1-A835-40D3CE17625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C16BA4-6EB1-4321-94C1-C2D1A780564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CC93123-E4EA-4DC6-9985-E3B2724CE32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293374C-BAA4-4433-A81C-FBD212C3771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FDAF2D8-6642-4A7F-B2C9-D9DB674B2B4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097E4A2-ED1B-4274-B7B0-72A3DA9D04D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F35378-783F-40B8-B824-BF069B03F92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62B2CD1-C825-4A95-8C73-D1758D500C4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5E687B5-80AD-4CA7-9DDE-6E5A6F779B2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78FA940-D630-426F-AB2A-4655BD45FB7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20,223
19,933
600.71
17,140,036
16,931,913
157,470
8,300,778
15,021,075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6D79E4A-DE09-4BB1-81AC-5555E2629C6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4F6D61D-9D25-4C47-AAAB-3DF0C697043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661CDCF-2A2F-4981-BF2B-DBBFF700843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ED1ED4C-B42E-473E-91E3-5D92A29D5AB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631EF85-113F-4D86-916C-DBAB50C6BA8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176BE3E-5176-433E-98FD-BC61D9E3D50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C527C67-88F2-41D5-93E4-97B1A1FF60A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077C983-0186-46C1-A5F8-23E53C5932F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9E859C6-035F-402E-AD0F-E5ED7E99450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D25916-6A8F-4479-9226-EB46D6C16B9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B051B3B-F089-46CE-822D-4DD98F18A2C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AEC20B0-668B-43C7-B4FF-39D0A18E07C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D20BE34-4E5C-41C8-AB05-EBF7B7440FE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2411867-C90A-42F8-8EFF-8C25370E0E1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1027971-2C9D-4339-A5F7-A786A03A16A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D5465E3-0F92-42AA-9CF9-800E4DE71F7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D3AB42B-7004-44A9-9C35-D0D1F6FF947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8186318-D29A-4306-99B0-0DB061F62A4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A1C768C-77C7-4922-B609-5964D167872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B311F98-145C-4A78-98EF-ABB6ACFD4AB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8C9B294-8CC8-4081-B622-37BE7E573B4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F7F3DEA-E4F9-477F-AB4C-098C99D3770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1929724-1690-43F3-830E-B1BB7967064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2DD2F4B-9958-4502-882C-5D803A5863E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DD5A6C1-4E98-4280-9172-7129593984A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13F1F2F-4E3A-4918-8D83-052B1E8542F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36F0B84-C451-402A-ABD8-DC09164BDF3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5F21FD0-E36A-478D-AD49-42A78DEDCEF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951AB9B-998E-4431-AF6A-5C84855C0AA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BA533BD-D0BC-409E-A948-339BEB865C6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A96635A-4460-4219-8AA2-99E075E60D7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3D840E-A661-4B3B-BD79-8968DDF7FD6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F26CE07-6A9D-4A8E-BB7E-BAA1DA9B982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B1A11FE-D561-4930-BE09-C42FAAAE39A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A75768D-F583-409D-AAD5-4E618767CA2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FCFDA8D-202F-4EAE-8C8E-B6859DB8E08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9E62F83-AA34-4A22-8E56-79CB9CB1955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と少子高齢化による生産年齢人口の減少から市民税収入の伸びが期待できず、類似団体平均を下回っている。地方交付税による収入も厳しい状況にあるため、自主財源の確保を図るとともに、人材確保対策、地域発展による生産年齢人口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E7B8BCF-D5AC-499D-9BEE-A316337479E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F639CBF-225F-41AB-8FF5-AA6E1069732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96138033-9B8E-4F1B-9DAF-3261FC6F4C82}"/>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69F7ECDF-D848-4A5D-9DBD-08279823F03A}"/>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3C4E8C8-C7ED-45C0-A65C-3F1265B9D7FC}"/>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0D75A4B-187D-4666-8DBC-7959CFDAF1CD}"/>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29063B61-34E8-43D8-9BEB-2A146E61EDBD}"/>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2C661DD-20FF-4D8C-8B80-B63B0202F822}"/>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BADFFEC0-2DDC-4B2F-A21C-D1E995B04BA2}"/>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846608C7-A11F-4002-BB0D-7A096C179B37}"/>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CB7DF159-3621-4168-B56A-BFC3E94D80C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BDF712B-2ECE-47D8-B309-D795A5CE425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EF43EB9F-915F-46A4-9BF1-6F47C797150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F5544392-A543-4CC3-84B8-1BC33BEB08A6}"/>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F7E28789-60EA-434A-9817-0153F710115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35F935C2-7405-4F9E-9180-5B20D802FB39}"/>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B5A0F785-5A13-4852-990D-FB5F6E4EC014}"/>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9A9AE48D-E83E-4998-91A2-E80A8CFC6C32}"/>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2E395ED6-B3CB-46B2-AA40-E07FCFEF52D4}"/>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B211686A-E131-4B17-BE11-DA6FDADC5A52}"/>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5D0C605F-82B9-4B27-8E60-AAF2539A8C56}"/>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69CD76E1-DBC5-4867-8AA8-643941F409A8}"/>
            </a:ext>
          </a:extLst>
        </xdr:cNvPr>
        <xdr:cNvCxnSpPr/>
      </xdr:nvCxnSpPr>
      <xdr:spPr>
        <a:xfrm>
          <a:off x="3225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A07742BE-4478-4205-8546-3E06CAA80248}"/>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E0B2B1B7-FD01-4E17-A690-E65A1781A195}"/>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A8A1B2F3-A4AF-415B-BD4E-284ED81EAFD4}"/>
            </a:ext>
          </a:extLst>
        </xdr:cNvPr>
        <xdr:cNvCxnSpPr/>
      </xdr:nvCxnSpPr>
      <xdr:spPr>
        <a:xfrm flipV="1">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7111ED94-397A-4D03-A786-BE0CA85C0C57}"/>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D20B8D0F-5AAE-4BE3-9D05-8EAE51ADABC8}"/>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8835A91D-06D2-4F40-A84D-B432941E48C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867520EC-6E08-4A23-BB9A-953504FDB42E}"/>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5011C17E-2CFA-469E-904B-7152201A3BED}"/>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56C06363-12C7-4538-B92F-6C9D957445C2}"/>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821EC941-A9A2-4299-A568-EA9BDCF0CB88}"/>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5769CED4-E61C-4316-9230-443CBF0BA9A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C1BAE74-A698-4976-97E1-FE60C76A669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89788DA-0F9D-40A4-A380-66A6337339F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6BEA616-428E-4158-B7BE-4EB493C4D95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7C213D7-749B-488E-99B7-76BAF82E81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28187C9C-B0BE-4F99-BCBA-E420CED55CD6}"/>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8802C11E-B741-4003-A667-16E5C92D6266}"/>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5885414E-838A-4FEA-87F5-13F61A43E984}"/>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9BE514F8-7A32-46A1-B127-4962D19C6FA3}"/>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91A84461-6BF7-4ADD-85D3-F9348D5767DE}"/>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4DBCB722-CF1E-4B54-8986-2D76ABB9D2DE}"/>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95E213A2-1A5A-4880-BA89-17CC2F7F6EB3}"/>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C83158C3-59A6-44D9-A9F9-E854BA5D8856}"/>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F72B143B-42EE-4624-9476-1B7C83918CCF}"/>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DB9C792E-7207-4C34-B6A3-E2B83779BAFF}"/>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D1EF7C5F-41DE-41DA-BB0D-8F09846193A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DA7A89B1-38C1-4D60-81F9-789E629A57A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8C9252FC-ACEB-4FA1-B4C9-985B7D05934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3B3B86EA-4674-4E95-A1AC-E6CCAB4C693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74B5CAB9-04FF-4198-AB46-6524EC5CD41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38C6CC13-33DE-4608-B08D-2181012B90D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8A9C98E-3E4B-4103-BFA8-DDA1FEDF7F0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D717F80E-6308-403F-8461-59B31D0B114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CD3474E-CA58-4C67-A91A-9886961778B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855A8D50-D372-430C-8F87-0DBF0FEEE8D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BFC3B03-8117-4EEE-B677-36B2FF00D43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A5B4246C-5D3A-4F3C-9C5E-3EDDF1DE8F9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DD48784-214E-4F9E-BEBD-7F7E2CE6332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公債費、維持補修費等が増加しているが、類似団体平均を下回った。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定員適正化による人件費の管理、計画的な施設修繕による維持補修費の平準化等、引き続き財政状況の適正化に努める。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EB26119-BF11-4F92-8067-5EC9BA66C74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D3B333F-2EBD-4E5C-8D30-3A65531A56A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6DCF940-1DCD-47DE-8FC2-26BACFFBA0A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46691A5E-A173-4586-A9E6-C3A4D8F2AFE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F28EF17C-C27A-4E06-949F-40BA786C5D1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CD94B168-1BBA-4179-B4E0-B77A54B01D81}"/>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CD240F71-108D-4AFC-B3C6-815CAA7FE55A}"/>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5593BD21-6114-424E-BBCB-FABF9AACC404}"/>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B7D84117-0A19-4F38-BF2C-8B37757D8BDC}"/>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D5DAEE6F-6751-489C-9C93-FA3E7CB8215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874CE788-0EA6-407B-9FA4-536A2480466A}"/>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9C602AAB-8156-42F6-A758-528AA06F4F33}"/>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44455E4A-7578-4262-B2C8-CD72702325E7}"/>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6BB93642-CF47-4E98-813F-A1287C8045F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E7DDD6BE-3187-4795-9CE4-8F4D980B30E7}"/>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E63B3B0-7E09-4C6F-8BA3-A6CABFF7A08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DBB98F3-93B7-45A6-BC53-B49421C311A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F3CBBD8-242A-437A-B233-E0B22A57669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54A8EB5E-7D3B-4536-B4B4-00DFE9B80B81}"/>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36F261B-84BA-47BE-BB8C-9FF22E7013DA}"/>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7D25E506-26B4-4D1A-97A6-009F09924D49}"/>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D7A5A0A8-29BE-4B40-B611-F0D817CE5A96}"/>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C5A2D53-6927-4715-B3C7-2CE59728E7BA}"/>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105410</xdr:rowOff>
    </xdr:from>
    <xdr:to>
      <xdr:col>23</xdr:col>
      <xdr:colOff>133350</xdr:colOff>
      <xdr:row>60</xdr:row>
      <xdr:rowOff>11612</xdr:rowOff>
    </xdr:to>
    <xdr:cxnSp macro="">
      <xdr:nvCxnSpPr>
        <xdr:cNvPr id="132" name="直線コネクタ 131">
          <a:extLst>
            <a:ext uri="{FF2B5EF4-FFF2-40B4-BE49-F238E27FC236}">
              <a16:creationId xmlns:a16="http://schemas.microsoft.com/office/drawing/2014/main" id="{502E275E-2187-4393-8E36-79E4706DAA44}"/>
            </a:ext>
          </a:extLst>
        </xdr:cNvPr>
        <xdr:cNvCxnSpPr/>
      </xdr:nvCxnSpPr>
      <xdr:spPr>
        <a:xfrm>
          <a:off x="4114800" y="9878060"/>
          <a:ext cx="838200" cy="4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333EEC46-1A8B-44D3-BB67-085643BDABBC}"/>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C8276F53-95A1-4BB4-8EE1-20C027743892}"/>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105410</xdr:rowOff>
    </xdr:from>
    <xdr:to>
      <xdr:col>19</xdr:col>
      <xdr:colOff>133350</xdr:colOff>
      <xdr:row>60</xdr:row>
      <xdr:rowOff>59872</xdr:rowOff>
    </xdr:to>
    <xdr:cxnSp macro="">
      <xdr:nvCxnSpPr>
        <xdr:cNvPr id="135" name="直線コネクタ 134">
          <a:extLst>
            <a:ext uri="{FF2B5EF4-FFF2-40B4-BE49-F238E27FC236}">
              <a16:creationId xmlns:a16="http://schemas.microsoft.com/office/drawing/2014/main" id="{BFBD2EA7-F2BD-4655-94BF-3D85C51A9863}"/>
            </a:ext>
          </a:extLst>
        </xdr:cNvPr>
        <xdr:cNvCxnSpPr/>
      </xdr:nvCxnSpPr>
      <xdr:spPr>
        <a:xfrm flipV="1">
          <a:off x="3225800" y="9878060"/>
          <a:ext cx="889000" cy="4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AA27E240-0982-4E00-9AAD-A56FBA4EF30B}"/>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6674D324-E29F-411A-B11F-FD158EAAB642}"/>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132262</xdr:rowOff>
    </xdr:to>
    <xdr:cxnSp macro="">
      <xdr:nvCxnSpPr>
        <xdr:cNvPr id="138" name="直線コネクタ 137">
          <a:extLst>
            <a:ext uri="{FF2B5EF4-FFF2-40B4-BE49-F238E27FC236}">
              <a16:creationId xmlns:a16="http://schemas.microsoft.com/office/drawing/2014/main" id="{CBB71CA8-B1E1-49BF-8410-4ECCEB86BD76}"/>
            </a:ext>
          </a:extLst>
        </xdr:cNvPr>
        <xdr:cNvCxnSpPr/>
      </xdr:nvCxnSpPr>
      <xdr:spPr>
        <a:xfrm flipV="1">
          <a:off x="2336800" y="103468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D21444F6-9A17-4D7E-9EEC-299CCDD128F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43A01D17-68D4-47A6-82DE-EC5F38DA319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84001</xdr:rowOff>
    </xdr:from>
    <xdr:to>
      <xdr:col>11</xdr:col>
      <xdr:colOff>31750</xdr:colOff>
      <xdr:row>60</xdr:row>
      <xdr:rowOff>132262</xdr:rowOff>
    </xdr:to>
    <xdr:cxnSp macro="">
      <xdr:nvCxnSpPr>
        <xdr:cNvPr id="141" name="直線コネクタ 140">
          <a:extLst>
            <a:ext uri="{FF2B5EF4-FFF2-40B4-BE49-F238E27FC236}">
              <a16:creationId xmlns:a16="http://schemas.microsoft.com/office/drawing/2014/main" id="{F21F6AED-3203-4697-8F80-2C47CBD7BA9B}"/>
            </a:ext>
          </a:extLst>
        </xdr:cNvPr>
        <xdr:cNvCxnSpPr/>
      </xdr:nvCxnSpPr>
      <xdr:spPr>
        <a:xfrm>
          <a:off x="1447800" y="1037100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38729287-6DDC-43E9-8775-AEA2F346EA4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A7BCCD24-C066-40D8-AAE0-1ABB17CEDE4D}"/>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F05B1491-D731-4730-8C44-F13490F6AC12}"/>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8B4EBB80-95FB-4F57-9155-E737A19BC9BE}"/>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3B85DC7-E7FB-400F-91F0-482881FE5DE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86C8804-842D-4683-9802-2B12F8A5E13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6E8D52-6413-46A4-A46A-AD448D41C30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19A89E0-9015-4BCC-91A3-FCCB8F32D3B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E553F49-DF76-48B9-98EC-1BC2702ADF4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132262</xdr:rowOff>
    </xdr:from>
    <xdr:to>
      <xdr:col>23</xdr:col>
      <xdr:colOff>184150</xdr:colOff>
      <xdr:row>60</xdr:row>
      <xdr:rowOff>62412</xdr:rowOff>
    </xdr:to>
    <xdr:sp macro="" textlink="">
      <xdr:nvSpPr>
        <xdr:cNvPr id="151" name="楕円 150">
          <a:extLst>
            <a:ext uri="{FF2B5EF4-FFF2-40B4-BE49-F238E27FC236}">
              <a16:creationId xmlns:a16="http://schemas.microsoft.com/office/drawing/2014/main" id="{4FDB967A-CCA8-4302-BE17-4ED92B93D92F}"/>
            </a:ext>
          </a:extLst>
        </xdr:cNvPr>
        <xdr:cNvSpPr/>
      </xdr:nvSpPr>
      <xdr:spPr>
        <a:xfrm>
          <a:off x="4902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148789</xdr:rowOff>
    </xdr:from>
    <xdr:ext cx="762000" cy="259045"/>
    <xdr:sp macro="" textlink="">
      <xdr:nvSpPr>
        <xdr:cNvPr id="152" name="財政構造の弾力性該当値テキスト">
          <a:extLst>
            <a:ext uri="{FF2B5EF4-FFF2-40B4-BE49-F238E27FC236}">
              <a16:creationId xmlns:a16="http://schemas.microsoft.com/office/drawing/2014/main" id="{8158FCCD-768F-4A5F-8B01-D607BFDD2B0A}"/>
            </a:ext>
          </a:extLst>
        </xdr:cNvPr>
        <xdr:cNvSpPr txBox="1"/>
      </xdr:nvSpPr>
      <xdr:spPr>
        <a:xfrm>
          <a:off x="5041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54610</xdr:rowOff>
    </xdr:from>
    <xdr:to>
      <xdr:col>19</xdr:col>
      <xdr:colOff>184150</xdr:colOff>
      <xdr:row>57</xdr:row>
      <xdr:rowOff>156210</xdr:rowOff>
    </xdr:to>
    <xdr:sp macro="" textlink="">
      <xdr:nvSpPr>
        <xdr:cNvPr id="153" name="楕円 152">
          <a:extLst>
            <a:ext uri="{FF2B5EF4-FFF2-40B4-BE49-F238E27FC236}">
              <a16:creationId xmlns:a16="http://schemas.microsoft.com/office/drawing/2014/main" id="{76D491CF-7033-4AA6-9527-CB0EE344F494}"/>
            </a:ext>
          </a:extLst>
        </xdr:cNvPr>
        <xdr:cNvSpPr/>
      </xdr:nvSpPr>
      <xdr:spPr>
        <a:xfrm>
          <a:off x="40640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166387</xdr:rowOff>
    </xdr:from>
    <xdr:ext cx="736600" cy="259045"/>
    <xdr:sp macro="" textlink="">
      <xdr:nvSpPr>
        <xdr:cNvPr id="154" name="テキスト ボックス 153">
          <a:extLst>
            <a:ext uri="{FF2B5EF4-FFF2-40B4-BE49-F238E27FC236}">
              <a16:creationId xmlns:a16="http://schemas.microsoft.com/office/drawing/2014/main" id="{2958EBA5-E751-4C07-854C-B953230AA558}"/>
            </a:ext>
          </a:extLst>
        </xdr:cNvPr>
        <xdr:cNvSpPr txBox="1"/>
      </xdr:nvSpPr>
      <xdr:spPr>
        <a:xfrm>
          <a:off x="3733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5" name="楕円 154">
          <a:extLst>
            <a:ext uri="{FF2B5EF4-FFF2-40B4-BE49-F238E27FC236}">
              <a16:creationId xmlns:a16="http://schemas.microsoft.com/office/drawing/2014/main" id="{4D8EC3B7-E39A-4A39-A3B5-043027A5CBF7}"/>
            </a:ext>
          </a:extLst>
        </xdr:cNvPr>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120849</xdr:rowOff>
    </xdr:from>
    <xdr:ext cx="762000" cy="259045"/>
    <xdr:sp macro="" textlink="">
      <xdr:nvSpPr>
        <xdr:cNvPr id="156" name="テキスト ボックス 155">
          <a:extLst>
            <a:ext uri="{FF2B5EF4-FFF2-40B4-BE49-F238E27FC236}">
              <a16:creationId xmlns:a16="http://schemas.microsoft.com/office/drawing/2014/main" id="{1FE8A035-96DD-4B82-99FF-C3FE773DD9B0}"/>
            </a:ext>
          </a:extLst>
        </xdr:cNvPr>
        <xdr:cNvSpPr txBox="1"/>
      </xdr:nvSpPr>
      <xdr:spPr>
        <a:xfrm>
          <a:off x="2844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81462</xdr:rowOff>
    </xdr:from>
    <xdr:to>
      <xdr:col>11</xdr:col>
      <xdr:colOff>82550</xdr:colOff>
      <xdr:row>61</xdr:row>
      <xdr:rowOff>11612</xdr:rowOff>
    </xdr:to>
    <xdr:sp macro="" textlink="">
      <xdr:nvSpPr>
        <xdr:cNvPr id="157" name="楕円 156">
          <a:extLst>
            <a:ext uri="{FF2B5EF4-FFF2-40B4-BE49-F238E27FC236}">
              <a16:creationId xmlns:a16="http://schemas.microsoft.com/office/drawing/2014/main" id="{E7FCF3A5-A1AE-4DCE-BE3C-AE274EE804F7}"/>
            </a:ext>
          </a:extLst>
        </xdr:cNvPr>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167839</xdr:rowOff>
    </xdr:from>
    <xdr:ext cx="762000" cy="259045"/>
    <xdr:sp macro="" textlink="">
      <xdr:nvSpPr>
        <xdr:cNvPr id="158" name="テキスト ボックス 157">
          <a:extLst>
            <a:ext uri="{FF2B5EF4-FFF2-40B4-BE49-F238E27FC236}">
              <a16:creationId xmlns:a16="http://schemas.microsoft.com/office/drawing/2014/main" id="{D735F4B8-4A39-42B5-BD4C-6722B440922B}"/>
            </a:ext>
          </a:extLst>
        </xdr:cNvPr>
        <xdr:cNvSpPr txBox="1"/>
      </xdr:nvSpPr>
      <xdr:spPr>
        <a:xfrm>
          <a:off x="1955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33201</xdr:rowOff>
    </xdr:from>
    <xdr:to>
      <xdr:col>7</xdr:col>
      <xdr:colOff>31750</xdr:colOff>
      <xdr:row>60</xdr:row>
      <xdr:rowOff>134801</xdr:rowOff>
    </xdr:to>
    <xdr:sp macro="" textlink="">
      <xdr:nvSpPr>
        <xdr:cNvPr id="159" name="楕円 158">
          <a:extLst>
            <a:ext uri="{FF2B5EF4-FFF2-40B4-BE49-F238E27FC236}">
              <a16:creationId xmlns:a16="http://schemas.microsoft.com/office/drawing/2014/main" id="{2D3BD388-B57A-4A04-A0E7-E8A9EF75964F}"/>
            </a:ext>
          </a:extLst>
        </xdr:cNvPr>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144978</xdr:rowOff>
    </xdr:from>
    <xdr:ext cx="762000" cy="259045"/>
    <xdr:sp macro="" textlink="">
      <xdr:nvSpPr>
        <xdr:cNvPr id="160" name="テキスト ボックス 159">
          <a:extLst>
            <a:ext uri="{FF2B5EF4-FFF2-40B4-BE49-F238E27FC236}">
              <a16:creationId xmlns:a16="http://schemas.microsoft.com/office/drawing/2014/main" id="{EA4D9346-64F3-4F95-82C7-7F6F10E2B540}"/>
            </a:ext>
          </a:extLst>
        </xdr:cNvPr>
        <xdr:cNvSpPr txBox="1"/>
      </xdr:nvSpPr>
      <xdr:spPr>
        <a:xfrm>
          <a:off x="1066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C2F5109-71AF-4B1F-A7FA-49670F87FA4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8E60E0A-BB1D-40E9-B3C4-B2335CE2CC8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6EB4168-94B6-4C6E-AFB7-5CA3612CE04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080653E-E02B-44C5-90C1-3856F060A3F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DBC1A3C-C6F9-44AD-A002-F80355BF6B3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15673C9-7B00-486C-BE8E-A7209299149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B3B2833-06BD-4FE7-9F7A-C2137D1B4CD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7D370F4-0BB6-412D-BD7D-A664BE11B99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6041F90-56DF-4F15-B08D-328B7C489EE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FC4719A-FA45-4EF0-8CF2-E288A1DD89B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012C0AC-73D2-4064-84E6-571C6B43B6E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E071792E-8A4A-42A7-B954-78655CDF8A9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D0AB4B59-1900-451B-B975-74C38775995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主に維持補修費が要因となっている。これは道路除雪費用や公共施設の維持管理費用が高くなっているためである。除雪の効率化、人口減少に伴う公共施設の見直しについて検討し、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0C83A48-116B-4FB0-AC1A-72C0FC99CD6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A54DD3B-D4C3-443E-8531-CAED94883FF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5D2BD67-AA55-4EBB-B802-BCE6421D863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4D1E206A-CA15-41AE-988A-EA62F67E0EC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743B50F8-7A0D-4C4C-8C6C-52309D9BBAD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A0010B5F-BB78-45D5-848F-0C3435FA551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F7BE5F1-D0C0-4120-B567-AB9CE333C1F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580F1A5D-0FBA-4095-A20B-6D38F656AF8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609B66A-092E-4EAC-817B-D673468CF34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F786BD5-7FD2-415F-AE20-BBF6D395D9B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916F5870-F2A5-4ABD-ADB0-A54424452B8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A3525EC-8A28-413F-B695-DF65253A15D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C966795-D175-4DEF-8E98-CB93494D046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7E63A38-D403-4E7F-B30A-BB8A732139C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71C6F54-7844-434B-87B6-AC98EE9E5E9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34425FA-155F-4FBD-A9AE-B4A39AEC6BE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1A40F35-DEA8-4424-99C0-1C637179468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EAB4AF2D-A4CC-4A83-BE78-CCE69512A0D6}"/>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E7E383CE-EE4C-4920-B42F-852C6E6D0838}"/>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9C05C1D0-7477-476B-A100-34BC7B6F5A2C}"/>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15639193-5B50-417E-B744-A998F78A5BB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CA787ABC-71F6-4FBF-AB25-5877F65A7B58}"/>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90536</xdr:rowOff>
    </xdr:from>
    <xdr:to>
      <xdr:col>23</xdr:col>
      <xdr:colOff>133350</xdr:colOff>
      <xdr:row>82</xdr:row>
      <xdr:rowOff>124104</xdr:rowOff>
    </xdr:to>
    <xdr:cxnSp macro="">
      <xdr:nvCxnSpPr>
        <xdr:cNvPr id="196" name="直線コネクタ 195">
          <a:extLst>
            <a:ext uri="{FF2B5EF4-FFF2-40B4-BE49-F238E27FC236}">
              <a16:creationId xmlns:a16="http://schemas.microsoft.com/office/drawing/2014/main" id="{7CDA79A7-BA0E-4157-A0E9-31EE136A6DC0}"/>
            </a:ext>
          </a:extLst>
        </xdr:cNvPr>
        <xdr:cNvCxnSpPr/>
      </xdr:nvCxnSpPr>
      <xdr:spPr>
        <a:xfrm>
          <a:off x="4114800" y="14149436"/>
          <a:ext cx="8382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3FDC6C10-A152-4C97-8B15-A3050FF23C64}"/>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36EE6A6C-21B3-47A0-A05B-C88C58297952}"/>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58755</xdr:rowOff>
    </xdr:from>
    <xdr:to>
      <xdr:col>19</xdr:col>
      <xdr:colOff>133350</xdr:colOff>
      <xdr:row>82</xdr:row>
      <xdr:rowOff>90536</xdr:rowOff>
    </xdr:to>
    <xdr:cxnSp macro="">
      <xdr:nvCxnSpPr>
        <xdr:cNvPr id="199" name="直線コネクタ 198">
          <a:extLst>
            <a:ext uri="{FF2B5EF4-FFF2-40B4-BE49-F238E27FC236}">
              <a16:creationId xmlns:a16="http://schemas.microsoft.com/office/drawing/2014/main" id="{82D5A4D0-C573-4DD7-AA47-BA50ADBFBD31}"/>
            </a:ext>
          </a:extLst>
        </xdr:cNvPr>
        <xdr:cNvCxnSpPr/>
      </xdr:nvCxnSpPr>
      <xdr:spPr>
        <a:xfrm>
          <a:off x="3225800" y="14117655"/>
          <a:ext cx="889000" cy="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FE0F8399-20EF-4B4D-BD65-27D537656AB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D1327F2D-62E6-4562-9818-7C5D7ABA8F2B}"/>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41081</xdr:rowOff>
    </xdr:from>
    <xdr:to>
      <xdr:col>15</xdr:col>
      <xdr:colOff>82550</xdr:colOff>
      <xdr:row>82</xdr:row>
      <xdr:rowOff>58755</xdr:rowOff>
    </xdr:to>
    <xdr:cxnSp macro="">
      <xdr:nvCxnSpPr>
        <xdr:cNvPr id="202" name="直線コネクタ 201">
          <a:extLst>
            <a:ext uri="{FF2B5EF4-FFF2-40B4-BE49-F238E27FC236}">
              <a16:creationId xmlns:a16="http://schemas.microsoft.com/office/drawing/2014/main" id="{9958048C-E961-40C8-908C-5769B80DBD94}"/>
            </a:ext>
          </a:extLst>
        </xdr:cNvPr>
        <xdr:cNvCxnSpPr/>
      </xdr:nvCxnSpPr>
      <xdr:spPr>
        <a:xfrm>
          <a:off x="2336800" y="14099981"/>
          <a:ext cx="889000" cy="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67580134-97D8-427A-BB0C-8FE9C03DFAE2}"/>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519FB711-434C-4311-B512-5AA006E69975}"/>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28448</xdr:rowOff>
    </xdr:from>
    <xdr:to>
      <xdr:col>11</xdr:col>
      <xdr:colOff>31750</xdr:colOff>
      <xdr:row>82</xdr:row>
      <xdr:rowOff>41081</xdr:rowOff>
    </xdr:to>
    <xdr:cxnSp macro="">
      <xdr:nvCxnSpPr>
        <xdr:cNvPr id="205" name="直線コネクタ 204">
          <a:extLst>
            <a:ext uri="{FF2B5EF4-FFF2-40B4-BE49-F238E27FC236}">
              <a16:creationId xmlns:a16="http://schemas.microsoft.com/office/drawing/2014/main" id="{DCF76289-BBA7-440A-AC17-F3C11AF1813C}"/>
            </a:ext>
          </a:extLst>
        </xdr:cNvPr>
        <xdr:cNvCxnSpPr/>
      </xdr:nvCxnSpPr>
      <xdr:spPr>
        <a:xfrm>
          <a:off x="1447800" y="14087348"/>
          <a:ext cx="8890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C02F337E-63CC-4D49-A9E6-44AB33D60E92}"/>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EC654518-42D2-4434-9046-75B682E4019C}"/>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8014AC22-1B65-45E1-97BE-C5F3BC8B1E88}"/>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310239E7-4990-4C95-986D-7FEDA74ACD85}"/>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FF6F5B1-DDC1-41C9-81E8-2A1C675CC95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CBB6629-8700-4974-8496-33C5F0F5278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CDC285B-8AC3-4CD8-9AE1-C14F09CC93B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664795A-84D8-43BB-A499-01B1B0A97E3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3913288-4846-490A-BA18-B6B2F46CA32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73304</xdr:rowOff>
    </xdr:from>
    <xdr:to>
      <xdr:col>23</xdr:col>
      <xdr:colOff>184150</xdr:colOff>
      <xdr:row>83</xdr:row>
      <xdr:rowOff>3454</xdr:rowOff>
    </xdr:to>
    <xdr:sp macro="" textlink="">
      <xdr:nvSpPr>
        <xdr:cNvPr id="215" name="楕円 214">
          <a:extLst>
            <a:ext uri="{FF2B5EF4-FFF2-40B4-BE49-F238E27FC236}">
              <a16:creationId xmlns:a16="http://schemas.microsoft.com/office/drawing/2014/main" id="{355BE188-5A4A-43FB-B5CB-74B6A2FB75A8}"/>
            </a:ext>
          </a:extLst>
        </xdr:cNvPr>
        <xdr:cNvSpPr/>
      </xdr:nvSpPr>
      <xdr:spPr>
        <a:xfrm>
          <a:off x="4902200" y="141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45381</xdr:rowOff>
    </xdr:from>
    <xdr:ext cx="762000" cy="259045"/>
    <xdr:sp macro="" textlink="">
      <xdr:nvSpPr>
        <xdr:cNvPr id="216" name="人件費・物件費等の状況該当値テキスト">
          <a:extLst>
            <a:ext uri="{FF2B5EF4-FFF2-40B4-BE49-F238E27FC236}">
              <a16:creationId xmlns:a16="http://schemas.microsoft.com/office/drawing/2014/main" id="{9F55C10C-F096-4A37-892D-EF6EDB19D187}"/>
            </a:ext>
          </a:extLst>
        </xdr:cNvPr>
        <xdr:cNvSpPr txBox="1"/>
      </xdr:nvSpPr>
      <xdr:spPr>
        <a:xfrm>
          <a:off x="5041900" y="141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39736</xdr:rowOff>
    </xdr:from>
    <xdr:to>
      <xdr:col>19</xdr:col>
      <xdr:colOff>184150</xdr:colOff>
      <xdr:row>82</xdr:row>
      <xdr:rowOff>141336</xdr:rowOff>
    </xdr:to>
    <xdr:sp macro="" textlink="">
      <xdr:nvSpPr>
        <xdr:cNvPr id="217" name="楕円 216">
          <a:extLst>
            <a:ext uri="{FF2B5EF4-FFF2-40B4-BE49-F238E27FC236}">
              <a16:creationId xmlns:a16="http://schemas.microsoft.com/office/drawing/2014/main" id="{73BDADB1-311B-44D4-A31D-C787EB4F2B5F}"/>
            </a:ext>
          </a:extLst>
        </xdr:cNvPr>
        <xdr:cNvSpPr/>
      </xdr:nvSpPr>
      <xdr:spPr>
        <a:xfrm>
          <a:off x="4064000" y="140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126113</xdr:rowOff>
    </xdr:from>
    <xdr:ext cx="736600" cy="259045"/>
    <xdr:sp macro="" textlink="">
      <xdr:nvSpPr>
        <xdr:cNvPr id="218" name="テキスト ボックス 217">
          <a:extLst>
            <a:ext uri="{FF2B5EF4-FFF2-40B4-BE49-F238E27FC236}">
              <a16:creationId xmlns:a16="http://schemas.microsoft.com/office/drawing/2014/main" id="{C89955DC-DC36-4E81-B68C-A39F18F2FBEC}"/>
            </a:ext>
          </a:extLst>
        </xdr:cNvPr>
        <xdr:cNvSpPr txBox="1"/>
      </xdr:nvSpPr>
      <xdr:spPr>
        <a:xfrm>
          <a:off x="3733800" y="1418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7955</xdr:rowOff>
    </xdr:from>
    <xdr:to>
      <xdr:col>15</xdr:col>
      <xdr:colOff>133350</xdr:colOff>
      <xdr:row>82</xdr:row>
      <xdr:rowOff>109555</xdr:rowOff>
    </xdr:to>
    <xdr:sp macro="" textlink="">
      <xdr:nvSpPr>
        <xdr:cNvPr id="219" name="楕円 218">
          <a:extLst>
            <a:ext uri="{FF2B5EF4-FFF2-40B4-BE49-F238E27FC236}">
              <a16:creationId xmlns:a16="http://schemas.microsoft.com/office/drawing/2014/main" id="{6D430642-6418-4007-9AA8-DC794BBD163C}"/>
            </a:ext>
          </a:extLst>
        </xdr:cNvPr>
        <xdr:cNvSpPr/>
      </xdr:nvSpPr>
      <xdr:spPr>
        <a:xfrm>
          <a:off x="3175000" y="140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94332</xdr:rowOff>
    </xdr:from>
    <xdr:ext cx="762000" cy="259045"/>
    <xdr:sp macro="" textlink="">
      <xdr:nvSpPr>
        <xdr:cNvPr id="220" name="テキスト ボックス 219">
          <a:extLst>
            <a:ext uri="{FF2B5EF4-FFF2-40B4-BE49-F238E27FC236}">
              <a16:creationId xmlns:a16="http://schemas.microsoft.com/office/drawing/2014/main" id="{489BBD65-DD76-414C-9C49-C34E30E81DA2}"/>
            </a:ext>
          </a:extLst>
        </xdr:cNvPr>
        <xdr:cNvSpPr txBox="1"/>
      </xdr:nvSpPr>
      <xdr:spPr>
        <a:xfrm>
          <a:off x="2844800" y="1415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161731</xdr:rowOff>
    </xdr:from>
    <xdr:to>
      <xdr:col>11</xdr:col>
      <xdr:colOff>82550</xdr:colOff>
      <xdr:row>82</xdr:row>
      <xdr:rowOff>91881</xdr:rowOff>
    </xdr:to>
    <xdr:sp macro="" textlink="">
      <xdr:nvSpPr>
        <xdr:cNvPr id="221" name="楕円 220">
          <a:extLst>
            <a:ext uri="{FF2B5EF4-FFF2-40B4-BE49-F238E27FC236}">
              <a16:creationId xmlns:a16="http://schemas.microsoft.com/office/drawing/2014/main" id="{2FEBC5D6-B4CE-44BA-AD93-AD6EC4F84A0F}"/>
            </a:ext>
          </a:extLst>
        </xdr:cNvPr>
        <xdr:cNvSpPr/>
      </xdr:nvSpPr>
      <xdr:spPr>
        <a:xfrm>
          <a:off x="2286000" y="140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76658</xdr:rowOff>
    </xdr:from>
    <xdr:ext cx="762000" cy="259045"/>
    <xdr:sp macro="" textlink="">
      <xdr:nvSpPr>
        <xdr:cNvPr id="222" name="テキスト ボックス 221">
          <a:extLst>
            <a:ext uri="{FF2B5EF4-FFF2-40B4-BE49-F238E27FC236}">
              <a16:creationId xmlns:a16="http://schemas.microsoft.com/office/drawing/2014/main" id="{30D904F5-7811-44AA-A12E-5712D4B89383}"/>
            </a:ext>
          </a:extLst>
        </xdr:cNvPr>
        <xdr:cNvSpPr txBox="1"/>
      </xdr:nvSpPr>
      <xdr:spPr>
        <a:xfrm>
          <a:off x="1955800" y="1413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149098</xdr:rowOff>
    </xdr:from>
    <xdr:to>
      <xdr:col>7</xdr:col>
      <xdr:colOff>31750</xdr:colOff>
      <xdr:row>82</xdr:row>
      <xdr:rowOff>79248</xdr:rowOff>
    </xdr:to>
    <xdr:sp macro="" textlink="">
      <xdr:nvSpPr>
        <xdr:cNvPr id="223" name="楕円 222">
          <a:extLst>
            <a:ext uri="{FF2B5EF4-FFF2-40B4-BE49-F238E27FC236}">
              <a16:creationId xmlns:a16="http://schemas.microsoft.com/office/drawing/2014/main" id="{1234F6F1-9B66-4351-A799-1D4298EAEA72}"/>
            </a:ext>
          </a:extLst>
        </xdr:cNvPr>
        <xdr:cNvSpPr/>
      </xdr:nvSpPr>
      <xdr:spPr>
        <a:xfrm>
          <a:off x="1397000" y="14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64025</xdr:rowOff>
    </xdr:from>
    <xdr:ext cx="762000" cy="259045"/>
    <xdr:sp macro="" textlink="">
      <xdr:nvSpPr>
        <xdr:cNvPr id="224" name="テキスト ボックス 223">
          <a:extLst>
            <a:ext uri="{FF2B5EF4-FFF2-40B4-BE49-F238E27FC236}">
              <a16:creationId xmlns:a16="http://schemas.microsoft.com/office/drawing/2014/main" id="{2A5BDCB8-9B81-4AC4-8BB6-0601BF632FE1}"/>
            </a:ext>
          </a:extLst>
        </xdr:cNvPr>
        <xdr:cNvSpPr txBox="1"/>
      </xdr:nvSpPr>
      <xdr:spPr>
        <a:xfrm>
          <a:off x="1066800" y="1412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5DB084B-6EBA-4DC0-8AB1-16FF43939EE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69E454A2-D1A7-4AC9-A52A-9EB0B6688A4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913270D-D102-40AA-8107-E778A103040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3A52021F-D774-439C-8049-55EBA59D517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DA2C7BA-2975-496B-A643-8D9ADB68224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D33C2AEB-87E4-4A38-A39B-EA8DC7DF7BD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87FBAA9D-3103-4952-A85F-2457AC64494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A7F5F05F-0DC1-4153-A7C0-45560D3DA61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B1951964-F548-4C1A-ADE2-DCA811198ED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EA001F2-0622-47AA-A156-ECC97FD89FB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5658E54-B01B-4216-81E2-5A4B46FF621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C8E99D12-3364-4D12-9AEE-3E0AA9941FB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EC50D5E4-49C8-4CA1-8BF2-32FBD559405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類似団体平均より上回っている状況にある。今後、定年延長の状況を踏まえながら、引き続き、年齢階層の平準化や技術職員の確保等、定員の適正化に努める。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398505E-F26C-4BB9-A5FF-9D0303C00D1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FF3BB699-3040-42C8-B76D-DB07B6FC358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3885FEF0-2EB4-4F63-8A87-B230CB5A7D2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513A5D58-F3A4-4E14-B9BB-9E5D99CA2C0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8E4C9173-BB2C-447B-8211-76C00E94859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CC42DFBC-EFB6-4683-B58F-85893CA3AB7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50A7EF5A-AC5E-49D5-8497-0508552064B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D1378D39-97AC-4AAE-BC38-A46453B60FD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D26FB876-B317-4B7B-865A-4740535DA9B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97BB4D4D-8206-4ABC-A2E7-1EC84310A78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DCE7477-C8A9-41E1-9871-23F677DB5AC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9D76442-D318-413D-A3AF-FA151BF9BC0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501364C2-037B-4972-A3AA-D8B150019FA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B5724E7D-04C9-4BA7-8B0B-258520AFEB2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155D56E-A750-4FC6-85D8-E84F20D3824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39979E27-F9E0-4A09-95AE-1B72F3BD5719}"/>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C404FA2E-E06F-4DBC-8C26-D9F9E5EF1CDB}"/>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663ECC25-5BFF-4018-9B81-32BC0247A562}"/>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B79E23E3-FB84-48A4-811C-4FA7341AB857}"/>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7599D46A-7FB0-4C6B-9EE9-6378A256C169}"/>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77611</xdr:rowOff>
    </xdr:to>
    <xdr:cxnSp macro="">
      <xdr:nvCxnSpPr>
        <xdr:cNvPr id="258" name="直線コネクタ 257">
          <a:extLst>
            <a:ext uri="{FF2B5EF4-FFF2-40B4-BE49-F238E27FC236}">
              <a16:creationId xmlns:a16="http://schemas.microsoft.com/office/drawing/2014/main" id="{EA9A5563-8742-4754-992F-3EDB1568B5DD}"/>
            </a:ext>
          </a:extLst>
        </xdr:cNvPr>
        <xdr:cNvCxnSpPr/>
      </xdr:nvCxnSpPr>
      <xdr:spPr>
        <a:xfrm flipV="1">
          <a:off x="16179800" y="149535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DC53A07D-633B-46D3-8CB7-75F125A5E28F}"/>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215ECD91-CF39-43FE-B3B1-A98455439C6D}"/>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id="{B234820B-61B0-42AF-B722-384A80E90889}"/>
            </a:ext>
          </a:extLst>
        </xdr:cNvPr>
        <xdr:cNvCxnSpPr/>
      </xdr:nvCxnSpPr>
      <xdr:spPr>
        <a:xfrm flipV="1">
          <a:off x="15290800" y="1499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94746853-C34B-44C7-960C-F7D98CFEE324}"/>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1807F036-8EC0-45DA-82F4-8ECE4F80FEBD}"/>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4" name="直線コネクタ 263">
          <a:extLst>
            <a:ext uri="{FF2B5EF4-FFF2-40B4-BE49-F238E27FC236}">
              <a16:creationId xmlns:a16="http://schemas.microsoft.com/office/drawing/2014/main" id="{4E4D9112-8F45-4A89-A5E5-051B8E8A6638}"/>
            </a:ext>
          </a:extLst>
        </xdr:cNvPr>
        <xdr:cNvCxnSpPr/>
      </xdr:nvCxnSpPr>
      <xdr:spPr>
        <a:xfrm flipV="1">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52926E6F-F801-4071-9AA7-7BD92D5F5938}"/>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31FF87BE-FEDF-42EC-8F4B-A9F3CB6554EF}"/>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13405</xdr:rowOff>
    </xdr:to>
    <xdr:cxnSp macro="">
      <xdr:nvCxnSpPr>
        <xdr:cNvPr id="267" name="直線コネクタ 266">
          <a:extLst>
            <a:ext uri="{FF2B5EF4-FFF2-40B4-BE49-F238E27FC236}">
              <a16:creationId xmlns:a16="http://schemas.microsoft.com/office/drawing/2014/main" id="{2F9EF65B-61FD-4B8D-869C-5AC87554B6B9}"/>
            </a:ext>
          </a:extLst>
        </xdr:cNvPr>
        <xdr:cNvCxnSpPr/>
      </xdr:nvCxnSpPr>
      <xdr:spPr>
        <a:xfrm>
          <a:off x="13512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6377AE9E-C1FB-4524-B9DF-BF7C54AD6995}"/>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CF6EADC9-732D-4222-A6DE-A4E6ED4839DE}"/>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7E6F1FFF-1E25-43E1-AFC0-ED3847A6D6F8}"/>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5975957F-4100-44B3-BA86-6FA502EB5DA1}"/>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FAF3649-01D8-4E39-B018-BF47567954D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D97D754-A99A-4B85-B8DB-2E287A8ACAC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829A1F0-EC6A-4C97-A848-D43506DA107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CDD4933-2103-411B-B43E-E549A628036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B23C8A1-CA97-4B06-8AE9-05F53C23D0E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7" name="楕円 276">
          <a:extLst>
            <a:ext uri="{FF2B5EF4-FFF2-40B4-BE49-F238E27FC236}">
              <a16:creationId xmlns:a16="http://schemas.microsoft.com/office/drawing/2014/main" id="{80010CF3-1A73-4DA5-BA1C-EF352F17963E}"/>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8" name="給与水準   （国との比較）該当値テキスト">
          <a:extLst>
            <a:ext uri="{FF2B5EF4-FFF2-40B4-BE49-F238E27FC236}">
              <a16:creationId xmlns:a16="http://schemas.microsoft.com/office/drawing/2014/main" id="{1E361C67-C7B5-4D65-9601-39D8D389E5FE}"/>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9" name="楕円 278">
          <a:extLst>
            <a:ext uri="{FF2B5EF4-FFF2-40B4-BE49-F238E27FC236}">
              <a16:creationId xmlns:a16="http://schemas.microsoft.com/office/drawing/2014/main" id="{8E39496A-4A2C-4753-8864-65CC1E253323}"/>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0" name="テキスト ボックス 279">
          <a:extLst>
            <a:ext uri="{FF2B5EF4-FFF2-40B4-BE49-F238E27FC236}">
              <a16:creationId xmlns:a16="http://schemas.microsoft.com/office/drawing/2014/main" id="{599CA48F-4FA6-4E3C-BD13-3D1DE6CBEB88}"/>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a:extLst>
            <a:ext uri="{FF2B5EF4-FFF2-40B4-BE49-F238E27FC236}">
              <a16:creationId xmlns:a16="http://schemas.microsoft.com/office/drawing/2014/main" id="{1C0C73AC-472C-4008-9A5E-65DC0667653C}"/>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a:extLst>
            <a:ext uri="{FF2B5EF4-FFF2-40B4-BE49-F238E27FC236}">
              <a16:creationId xmlns:a16="http://schemas.microsoft.com/office/drawing/2014/main" id="{17582626-8738-4117-A7A3-A517AC267D2D}"/>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3" name="楕円 282">
          <a:extLst>
            <a:ext uri="{FF2B5EF4-FFF2-40B4-BE49-F238E27FC236}">
              <a16:creationId xmlns:a16="http://schemas.microsoft.com/office/drawing/2014/main" id="{2522AD4E-9BDD-4E89-801C-440D23064654}"/>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4" name="テキスト ボックス 283">
          <a:extLst>
            <a:ext uri="{FF2B5EF4-FFF2-40B4-BE49-F238E27FC236}">
              <a16:creationId xmlns:a16="http://schemas.microsoft.com/office/drawing/2014/main" id="{F900A2B4-AF8E-4D1A-A907-59E9CBA9D3BF}"/>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5" name="楕円 284">
          <a:extLst>
            <a:ext uri="{FF2B5EF4-FFF2-40B4-BE49-F238E27FC236}">
              <a16:creationId xmlns:a16="http://schemas.microsoft.com/office/drawing/2014/main" id="{C95ED1CD-7674-4AE6-89AB-BA12DE6485F5}"/>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6" name="テキスト ボックス 285">
          <a:extLst>
            <a:ext uri="{FF2B5EF4-FFF2-40B4-BE49-F238E27FC236}">
              <a16:creationId xmlns:a16="http://schemas.microsoft.com/office/drawing/2014/main" id="{853604E3-B19D-4071-808D-850172A7F793}"/>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8582E99-511D-4814-9E1F-6DCE7B365E9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2DC86CDB-F0D1-4694-BABC-3506477BEDF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CF5D64F7-31E2-4DE4-AC39-A6AF5E83B4E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17034AE-8498-41AB-BCEF-9839BC874EE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99E26BB-97D7-4B5E-881A-8A415F97743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96E0FA1C-656F-46DD-9B9F-71A5E1D9A31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6E9BF110-C327-4799-B19B-F83B87E4936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74B33EEF-2496-4404-B07F-05A85643151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56FD1C70-6BF4-4D72-B299-BBEE51D0C1A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5631F79D-7C51-42AE-BDC7-776BC10345B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C9AC777-A843-4791-87B9-8E38416B95F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A28C2F2E-3B9B-4DE6-B188-3DA4B705A59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50AE10D-3C5E-428D-A88D-888AADDEEFB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類似団体平均に比べ常に下回っている状況にある。今後も交付税措置のある市債を中心に発行を行い、実質負担の抑制を図り、適正な起債管理に努める。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4C4C4A9-EEDB-4581-B378-69959AEEBE0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8558CB3-67A9-44E4-AF8E-C55AAD72BFF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B8D0443-6B5C-471B-883A-448ABD4C75F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60BBB5D2-4FD5-4D22-9A23-005A9185D39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6D202329-D0F1-48F5-93E1-28C6E189307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BBC49AEC-FB1D-4F5B-AE9C-7D03186AB08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24973774-F373-401B-A5D4-B988C9E40BA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BB70D948-5C2A-4E5D-AF5A-4CFDA5C6379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7C68E20D-2B92-4A92-BCFC-A2935D84E9A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690FDFD1-E729-4C75-B506-747613C73A0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4696A7B5-5050-4BA9-9081-A8E1B6CC64A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36A6CC4C-0C70-4B84-92DF-E062D199A5C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14E7CF85-312C-47E2-B929-FFB7E9183F3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D21F8A29-204B-4A33-B29E-66F218D5DEF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3C9B50CF-657D-4790-805A-377B59048AD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D6903039-1CDA-40FB-808C-55019417111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AF4BB128-EDBE-4F5B-98E1-4271F10676F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AC02864E-7631-42B7-9FCC-6DE063962CF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E71880B4-CC99-4D57-9BEB-F2CF616BD0A2}"/>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11E428C7-D445-4DF5-9BA2-57F8DB928C56}"/>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2B0D74CC-3326-4DB7-A494-6A371FD4BD27}"/>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6329BD06-3DFF-4FC7-A46A-CF026B4DCEAA}"/>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5DC1066B-869C-4B74-B9CE-2ECE23F0515B}"/>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35499</xdr:rowOff>
    </xdr:from>
    <xdr:to>
      <xdr:col>81</xdr:col>
      <xdr:colOff>44450</xdr:colOff>
      <xdr:row>61</xdr:row>
      <xdr:rowOff>38946</xdr:rowOff>
    </xdr:to>
    <xdr:cxnSp macro="">
      <xdr:nvCxnSpPr>
        <xdr:cNvPr id="323" name="直線コネクタ 322">
          <a:extLst>
            <a:ext uri="{FF2B5EF4-FFF2-40B4-BE49-F238E27FC236}">
              <a16:creationId xmlns:a16="http://schemas.microsoft.com/office/drawing/2014/main" id="{22720CA7-B524-4568-AF26-290D7A7A5CA6}"/>
            </a:ext>
          </a:extLst>
        </xdr:cNvPr>
        <xdr:cNvCxnSpPr/>
      </xdr:nvCxnSpPr>
      <xdr:spPr>
        <a:xfrm flipV="1">
          <a:off x="16179800" y="1049394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B7A4F6EF-9ADF-42DD-B7F4-16E9286748F7}"/>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DA634969-70E1-4B28-A3EF-4570FD8654C2}"/>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12519</xdr:rowOff>
    </xdr:from>
    <xdr:to>
      <xdr:col>77</xdr:col>
      <xdr:colOff>44450</xdr:colOff>
      <xdr:row>61</xdr:row>
      <xdr:rowOff>38946</xdr:rowOff>
    </xdr:to>
    <xdr:cxnSp macro="">
      <xdr:nvCxnSpPr>
        <xdr:cNvPr id="326" name="直線コネクタ 325">
          <a:extLst>
            <a:ext uri="{FF2B5EF4-FFF2-40B4-BE49-F238E27FC236}">
              <a16:creationId xmlns:a16="http://schemas.microsoft.com/office/drawing/2014/main" id="{006E9935-6BC9-421D-A60C-62113C531C0D}"/>
            </a:ext>
          </a:extLst>
        </xdr:cNvPr>
        <xdr:cNvCxnSpPr/>
      </xdr:nvCxnSpPr>
      <xdr:spPr>
        <a:xfrm>
          <a:off x="15290800" y="10470969"/>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193EB1A7-3EB0-477D-9BD3-34454B4710BE}"/>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446B609F-5ADB-4C57-8633-113801C21CF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159838</xdr:rowOff>
    </xdr:from>
    <xdr:to>
      <xdr:col>72</xdr:col>
      <xdr:colOff>203200</xdr:colOff>
      <xdr:row>61</xdr:row>
      <xdr:rowOff>12519</xdr:rowOff>
    </xdr:to>
    <xdr:cxnSp macro="">
      <xdr:nvCxnSpPr>
        <xdr:cNvPr id="329" name="直線コネクタ 328">
          <a:extLst>
            <a:ext uri="{FF2B5EF4-FFF2-40B4-BE49-F238E27FC236}">
              <a16:creationId xmlns:a16="http://schemas.microsoft.com/office/drawing/2014/main" id="{24C29E86-B2A3-44F7-9300-8CDC884A9921}"/>
            </a:ext>
          </a:extLst>
        </xdr:cNvPr>
        <xdr:cNvCxnSpPr/>
      </xdr:nvCxnSpPr>
      <xdr:spPr>
        <a:xfrm>
          <a:off x="14401800" y="10446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42B8B15E-75CE-4130-9229-87FCF0E5F575}"/>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2057E98B-20F0-4673-B8A2-B19546F40638}"/>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147199</xdr:rowOff>
    </xdr:from>
    <xdr:to>
      <xdr:col>68</xdr:col>
      <xdr:colOff>152400</xdr:colOff>
      <xdr:row>60</xdr:row>
      <xdr:rowOff>159838</xdr:rowOff>
    </xdr:to>
    <xdr:cxnSp macro="">
      <xdr:nvCxnSpPr>
        <xdr:cNvPr id="332" name="直線コネクタ 331">
          <a:extLst>
            <a:ext uri="{FF2B5EF4-FFF2-40B4-BE49-F238E27FC236}">
              <a16:creationId xmlns:a16="http://schemas.microsoft.com/office/drawing/2014/main" id="{CCDB6BE0-7891-4C51-838F-5A0FEA0D52C9}"/>
            </a:ext>
          </a:extLst>
        </xdr:cNvPr>
        <xdr:cNvCxnSpPr/>
      </xdr:nvCxnSpPr>
      <xdr:spPr>
        <a:xfrm>
          <a:off x="13512800" y="104341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7CF1D33D-110B-4FB4-A6D2-7BC6189DEFDB}"/>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CEA8A7AC-4C7B-40EF-AF85-AAC7AEDD89DA}"/>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99B4159B-517C-45F7-BDCC-E8FA0AF093D7}"/>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B946D774-104F-475D-B645-785B8EB88883}"/>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FA655C4-5E04-4FAA-8C0C-5615C781930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892454D-3619-4137-B40A-75DA288CD14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80E9516-FB6E-4D5B-BDA7-82040B6455D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B053CA0-F385-4D6E-9FDB-6AFA501614E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8B0BAE5C-A426-4D6B-9D08-360457F2B94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156149</xdr:rowOff>
    </xdr:from>
    <xdr:to>
      <xdr:col>81</xdr:col>
      <xdr:colOff>95250</xdr:colOff>
      <xdr:row>61</xdr:row>
      <xdr:rowOff>86299</xdr:rowOff>
    </xdr:to>
    <xdr:sp macro="" textlink="">
      <xdr:nvSpPr>
        <xdr:cNvPr id="342" name="楕円 341">
          <a:extLst>
            <a:ext uri="{FF2B5EF4-FFF2-40B4-BE49-F238E27FC236}">
              <a16:creationId xmlns:a16="http://schemas.microsoft.com/office/drawing/2014/main" id="{7277177E-61D7-49FC-B91F-65136DADB90F}"/>
            </a:ext>
          </a:extLst>
        </xdr:cNvPr>
        <xdr:cNvSpPr/>
      </xdr:nvSpPr>
      <xdr:spPr>
        <a:xfrm>
          <a:off x="169672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128226</xdr:rowOff>
    </xdr:from>
    <xdr:ext cx="762000" cy="259045"/>
    <xdr:sp macro="" textlink="">
      <xdr:nvSpPr>
        <xdr:cNvPr id="343" name="定員管理の状況該当値テキスト">
          <a:extLst>
            <a:ext uri="{FF2B5EF4-FFF2-40B4-BE49-F238E27FC236}">
              <a16:creationId xmlns:a16="http://schemas.microsoft.com/office/drawing/2014/main" id="{E7F2A501-8AE8-45E7-9670-C2FD551E5C3D}"/>
            </a:ext>
          </a:extLst>
        </xdr:cNvPr>
        <xdr:cNvSpPr txBox="1"/>
      </xdr:nvSpPr>
      <xdr:spPr>
        <a:xfrm>
          <a:off x="17106900" y="1041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4" name="楕円 343">
          <a:extLst>
            <a:ext uri="{FF2B5EF4-FFF2-40B4-BE49-F238E27FC236}">
              <a16:creationId xmlns:a16="http://schemas.microsoft.com/office/drawing/2014/main" id="{4B66A05F-E517-4244-92C5-2B9230767241}"/>
            </a:ext>
          </a:extLst>
        </xdr:cNvPr>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45" name="テキスト ボックス 344">
          <a:extLst>
            <a:ext uri="{FF2B5EF4-FFF2-40B4-BE49-F238E27FC236}">
              <a16:creationId xmlns:a16="http://schemas.microsoft.com/office/drawing/2014/main" id="{06AEF770-EB39-444E-8702-A493E808A30A}"/>
            </a:ext>
          </a:extLst>
        </xdr:cNvPr>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6" name="楕円 345">
          <a:extLst>
            <a:ext uri="{FF2B5EF4-FFF2-40B4-BE49-F238E27FC236}">
              <a16:creationId xmlns:a16="http://schemas.microsoft.com/office/drawing/2014/main" id="{2AA96AEE-176F-44B4-B7A9-0156EFC0D4E8}"/>
            </a:ext>
          </a:extLst>
        </xdr:cNvPr>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48096</xdr:rowOff>
    </xdr:from>
    <xdr:ext cx="762000" cy="259045"/>
    <xdr:sp macro="" textlink="">
      <xdr:nvSpPr>
        <xdr:cNvPr id="347" name="テキスト ボックス 346">
          <a:extLst>
            <a:ext uri="{FF2B5EF4-FFF2-40B4-BE49-F238E27FC236}">
              <a16:creationId xmlns:a16="http://schemas.microsoft.com/office/drawing/2014/main" id="{5E51C126-D432-4500-9303-7637AC15055F}"/>
            </a:ext>
          </a:extLst>
        </xdr:cNvPr>
        <xdr:cNvSpPr txBox="1"/>
      </xdr:nvSpPr>
      <xdr:spPr>
        <a:xfrm>
          <a:off x="14909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109038</xdr:rowOff>
    </xdr:from>
    <xdr:to>
      <xdr:col>68</xdr:col>
      <xdr:colOff>203200</xdr:colOff>
      <xdr:row>61</xdr:row>
      <xdr:rowOff>39188</xdr:rowOff>
    </xdr:to>
    <xdr:sp macro="" textlink="">
      <xdr:nvSpPr>
        <xdr:cNvPr id="348" name="楕円 347">
          <a:extLst>
            <a:ext uri="{FF2B5EF4-FFF2-40B4-BE49-F238E27FC236}">
              <a16:creationId xmlns:a16="http://schemas.microsoft.com/office/drawing/2014/main" id="{D4292B68-C35B-46E8-83D8-32CF1740B2F0}"/>
            </a:ext>
          </a:extLst>
        </xdr:cNvPr>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23965</xdr:rowOff>
    </xdr:from>
    <xdr:ext cx="762000" cy="259045"/>
    <xdr:sp macro="" textlink="">
      <xdr:nvSpPr>
        <xdr:cNvPr id="349" name="テキスト ボックス 348">
          <a:extLst>
            <a:ext uri="{FF2B5EF4-FFF2-40B4-BE49-F238E27FC236}">
              <a16:creationId xmlns:a16="http://schemas.microsoft.com/office/drawing/2014/main" id="{A508CC3C-F4D9-459A-9F45-25925AD1E1EF}"/>
            </a:ext>
          </a:extLst>
        </xdr:cNvPr>
        <xdr:cNvSpPr txBox="1"/>
      </xdr:nvSpPr>
      <xdr:spPr>
        <a:xfrm>
          <a:off x="14020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50" name="楕円 349">
          <a:extLst>
            <a:ext uri="{FF2B5EF4-FFF2-40B4-BE49-F238E27FC236}">
              <a16:creationId xmlns:a16="http://schemas.microsoft.com/office/drawing/2014/main" id="{39F90CBA-ADF3-4980-ADE0-DCD9BCAB9EAE}"/>
            </a:ext>
          </a:extLst>
        </xdr:cNvPr>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11326</xdr:rowOff>
    </xdr:from>
    <xdr:ext cx="762000" cy="259045"/>
    <xdr:sp macro="" textlink="">
      <xdr:nvSpPr>
        <xdr:cNvPr id="351" name="テキスト ボックス 350">
          <a:extLst>
            <a:ext uri="{FF2B5EF4-FFF2-40B4-BE49-F238E27FC236}">
              <a16:creationId xmlns:a16="http://schemas.microsoft.com/office/drawing/2014/main" id="{7E09A0BA-7C29-45CA-BC91-F81B24A4D730}"/>
            </a:ext>
          </a:extLst>
        </xdr:cNvPr>
        <xdr:cNvSpPr txBox="1"/>
      </xdr:nvSpPr>
      <xdr:spPr>
        <a:xfrm>
          <a:off x="13131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240542F-D691-485D-B9D6-AB1BF853E59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4537CA2-7D7B-4577-83E5-A24DE41108A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9ABA8E31-7D7B-4C0C-858A-A477EF67A6D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2B291CA3-F7B8-4174-82BF-D5BF78521AA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6DED28B0-DFE1-46D5-815B-60D26B75F41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B2DC4B4D-3790-43A7-AAA5-89FFDBAE1D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3A5DF4ED-977E-429B-A83E-F3DF2793B20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6E1AD7D-551E-4A71-8A3F-06C2C35E411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B46B7FC1-9364-48E1-B72E-D4388542CB7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2FB051E1-1A96-41BA-9167-36AF6CC8B43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26E1C603-4BE3-444C-8569-093E02E179F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EE6273A4-6FF5-4681-B3F0-4C9B2255AAB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3A30618-07A0-41F1-A260-86762CBB0A3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新庁舎建設に伴い地方債の現在高等が増加したしたことにより、類似団体平均を上回っている。今後も計画的に交付税措置のある市債の発行等、将来負担への影響を最小限に留めるよう努める。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F27CACEE-ECAE-4C70-BB24-85DCDA8C2ED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F1C353DB-93FC-4CE8-B738-C9BBD559E58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EBE9F62E-5CE1-4333-8569-5B3E9C4DF71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B8268788-1D33-469C-8B64-C6663569CE7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E873BEF4-B16F-4AD1-A914-30314072DFA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4FAA512C-3C67-4DFC-BED4-11CC3449288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C3BC451C-7B25-47AA-91CC-7AF8AFAB83A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8A7B8E33-7721-4C6F-B720-653829DE938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DB7DDECD-89E3-40C2-8D94-5C791D403BA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DE78E02A-970B-4F30-BB01-6F0E036AF0F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BB1D5C56-B4A0-419B-8C6B-A4C04FC70AC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F3BCFA4D-C2A9-4BAA-A1A2-E42CE3C8CDE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94EB55B7-3FEB-4210-A0B8-3BA10E073189}"/>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5971052D-D0AF-4F2D-9240-20663BD0513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265EC33-CBC1-4BBE-9B1B-42F916EB089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7883A079-FF53-4964-9767-7A7B3EC5084C}"/>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D2FB4EE7-3E56-4705-9D31-E7223755EF1F}"/>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9B2FA49C-EE7A-436A-AE35-301BA914CCEE}"/>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BB7CC13-D056-4C24-96C5-DB14933C17DD}"/>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578323E9-25C8-4A89-BC01-4AC6AE6EDFDC}"/>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165312</xdr:rowOff>
    </xdr:to>
    <xdr:cxnSp macro="">
      <xdr:nvCxnSpPr>
        <xdr:cNvPr id="385" name="直線コネクタ 384">
          <a:extLst>
            <a:ext uri="{FF2B5EF4-FFF2-40B4-BE49-F238E27FC236}">
              <a16:creationId xmlns:a16="http://schemas.microsoft.com/office/drawing/2014/main" id="{8E94BCB0-FE09-47F8-A895-C8F0E1C2B876}"/>
            </a:ext>
          </a:extLst>
        </xdr:cNvPr>
        <xdr:cNvCxnSpPr/>
      </xdr:nvCxnSpPr>
      <xdr:spPr>
        <a:xfrm>
          <a:off x="16179800" y="63254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24C7B82A-C10C-4879-B9D6-BBAEAAC19C09}"/>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2575441D-1803-4D1A-9C5D-623E2644AC37}"/>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153247</xdr:rowOff>
    </xdr:to>
    <xdr:cxnSp macro="">
      <xdr:nvCxnSpPr>
        <xdr:cNvPr id="388" name="直線コネクタ 387">
          <a:extLst>
            <a:ext uri="{FF2B5EF4-FFF2-40B4-BE49-F238E27FC236}">
              <a16:creationId xmlns:a16="http://schemas.microsoft.com/office/drawing/2014/main" id="{7A36948C-CA1D-4F0B-8BA0-057FA40475FB}"/>
            </a:ext>
          </a:extLst>
        </xdr:cNvPr>
        <xdr:cNvCxnSpPr/>
      </xdr:nvCxnSpPr>
      <xdr:spPr>
        <a:xfrm>
          <a:off x="15290800" y="63214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9D19608A-2862-4A4F-925E-90E1977B384E}"/>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2681CCC8-9AA9-44C4-A63F-94926538D254}"/>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153247</xdr:rowOff>
    </xdr:to>
    <xdr:cxnSp macro="">
      <xdr:nvCxnSpPr>
        <xdr:cNvPr id="391" name="直線コネクタ 390">
          <a:extLst>
            <a:ext uri="{FF2B5EF4-FFF2-40B4-BE49-F238E27FC236}">
              <a16:creationId xmlns:a16="http://schemas.microsoft.com/office/drawing/2014/main" id="{D179A32E-9FEF-45F2-A288-24EF522BA389}"/>
            </a:ext>
          </a:extLst>
        </xdr:cNvPr>
        <xdr:cNvCxnSpPr/>
      </xdr:nvCxnSpPr>
      <xdr:spPr>
        <a:xfrm flipV="1">
          <a:off x="14401800" y="63214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88BE5904-21AD-4CF0-908C-86B04A4AA9DF}"/>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39426EBA-2295-4B2E-94E3-8608DA71A9D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157268</xdr:rowOff>
    </xdr:to>
    <xdr:cxnSp macro="">
      <xdr:nvCxnSpPr>
        <xdr:cNvPr id="394" name="直線コネクタ 393">
          <a:extLst>
            <a:ext uri="{FF2B5EF4-FFF2-40B4-BE49-F238E27FC236}">
              <a16:creationId xmlns:a16="http://schemas.microsoft.com/office/drawing/2014/main" id="{7822EA69-F723-4BAD-B12E-E38286B7F9A4}"/>
            </a:ext>
          </a:extLst>
        </xdr:cNvPr>
        <xdr:cNvCxnSpPr/>
      </xdr:nvCxnSpPr>
      <xdr:spPr>
        <a:xfrm flipV="1">
          <a:off x="13512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DEC1D743-B6C7-4408-928A-0DDB95140788}"/>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7831FC9F-9ACC-4605-9983-73C416AC3786}"/>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E1FACF80-0D98-4632-8D1A-90AA2271F4C3}"/>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2BE16BA8-49CE-4D7D-81D3-A1A4EF9BFB5E}"/>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7F2154D-976B-492F-9E9A-5852FD0CBAC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9113AA0-E6E5-4E3A-BB31-83A314739B5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A3BA3D0-02F6-495D-8F54-CCD3F25069B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FBCAF3A-6E6B-406A-AE17-C28F991C7DA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48D127D-D7DB-4FA4-A82C-1A1FAC81736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4" name="楕円 403">
          <a:extLst>
            <a:ext uri="{FF2B5EF4-FFF2-40B4-BE49-F238E27FC236}">
              <a16:creationId xmlns:a16="http://schemas.microsoft.com/office/drawing/2014/main" id="{1AAC45D1-F00F-4A1B-8928-42263FDC6A26}"/>
            </a:ext>
          </a:extLst>
        </xdr:cNvPr>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5" name="公債費負担の状況該当値テキスト">
          <a:extLst>
            <a:ext uri="{FF2B5EF4-FFF2-40B4-BE49-F238E27FC236}">
              <a16:creationId xmlns:a16="http://schemas.microsoft.com/office/drawing/2014/main" id="{96BF50FD-F637-4610-BF88-860EDDCF586D}"/>
            </a:ext>
          </a:extLst>
        </xdr:cNvPr>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6" name="楕円 405">
          <a:extLst>
            <a:ext uri="{FF2B5EF4-FFF2-40B4-BE49-F238E27FC236}">
              <a16:creationId xmlns:a16="http://schemas.microsoft.com/office/drawing/2014/main" id="{61D3415C-C398-4F5D-BC01-DF42D6B10360}"/>
            </a:ext>
          </a:extLst>
        </xdr:cNvPr>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7" name="テキスト ボックス 406">
          <a:extLst>
            <a:ext uri="{FF2B5EF4-FFF2-40B4-BE49-F238E27FC236}">
              <a16:creationId xmlns:a16="http://schemas.microsoft.com/office/drawing/2014/main" id="{FBFC06D8-03F7-4CEB-8C2D-95831B7AD738}"/>
            </a:ext>
          </a:extLst>
        </xdr:cNvPr>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408" name="楕円 407">
          <a:extLst>
            <a:ext uri="{FF2B5EF4-FFF2-40B4-BE49-F238E27FC236}">
              <a16:creationId xmlns:a16="http://schemas.microsoft.com/office/drawing/2014/main" id="{583E2A45-82F8-4853-904C-D36D0C0486AA}"/>
            </a:ext>
          </a:extLst>
        </xdr:cNvPr>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409" name="テキスト ボックス 408">
          <a:extLst>
            <a:ext uri="{FF2B5EF4-FFF2-40B4-BE49-F238E27FC236}">
              <a16:creationId xmlns:a16="http://schemas.microsoft.com/office/drawing/2014/main" id="{997A19EB-E022-4F06-9C71-B0B711B64EA1}"/>
            </a:ext>
          </a:extLst>
        </xdr:cNvPr>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0" name="楕円 409">
          <a:extLst>
            <a:ext uri="{FF2B5EF4-FFF2-40B4-BE49-F238E27FC236}">
              <a16:creationId xmlns:a16="http://schemas.microsoft.com/office/drawing/2014/main" id="{9C89D6A5-7D32-4689-B9C7-8BE809522EEB}"/>
            </a:ext>
          </a:extLst>
        </xdr:cNvPr>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1" name="テキスト ボックス 410">
          <a:extLst>
            <a:ext uri="{FF2B5EF4-FFF2-40B4-BE49-F238E27FC236}">
              <a16:creationId xmlns:a16="http://schemas.microsoft.com/office/drawing/2014/main" id="{A9CCA6F1-E4E5-4C7C-95F3-699C1A8906C9}"/>
            </a:ext>
          </a:extLst>
        </xdr:cNvPr>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12" name="楕円 411">
          <a:extLst>
            <a:ext uri="{FF2B5EF4-FFF2-40B4-BE49-F238E27FC236}">
              <a16:creationId xmlns:a16="http://schemas.microsoft.com/office/drawing/2014/main" id="{49FD0F96-6AC6-49B0-AE9F-0B8C1E6E2043}"/>
            </a:ext>
          </a:extLst>
        </xdr:cNvPr>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13" name="テキスト ボックス 412">
          <a:extLst>
            <a:ext uri="{FF2B5EF4-FFF2-40B4-BE49-F238E27FC236}">
              <a16:creationId xmlns:a16="http://schemas.microsoft.com/office/drawing/2014/main" id="{91FD1E97-EE77-4AFB-8067-CCB17054BB65}"/>
            </a:ext>
          </a:extLst>
        </xdr:cNvPr>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DA25F69-F400-4707-8374-27FF413C39C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758711B6-380F-402B-A61B-6D6D821E28B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D96A060-2619-4DAC-9608-D39BED381D7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F2734EC-23E0-4A18-B143-C1140C708AE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E6F0C3B-084C-44BC-A516-F3C0FD1D9EB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C4B8490-055A-4FB6-866E-5C4695CC373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A5CAE85B-C06D-47E8-B840-900DC571A85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9A48E6A-E2AE-44FC-B5E9-A9772994A05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97BCDC-8971-485C-9E5C-89F44F96AA7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6E22E0F-BA82-4B81-A83A-0B54911CEE4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D3C7A08-37B8-401B-AEBE-7B2EB827BBD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37E9EB2-713B-4875-95E6-DEAF8AC51B9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F77008-0E50-4EDC-8915-10D39B0B2ED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8414554-6195-4791-A976-CD671B8DD26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C97DE1A-B062-4AD7-A916-309818BE9E2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271895E-C5F3-4C14-AE31-09F8AF97364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290F04C3-1A3F-4EF6-BED0-2CC6B11B18D6}"/>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8CC8A41A-E747-4A00-8791-84F92FA59E57}"/>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EDA176C-6B7C-4E37-83CF-DA245119631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F32403E4-84D9-48C3-97FE-41E86F88633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586B1184-3803-4310-ACEF-44FD6EB52BA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CC54255-4839-4F8D-B005-A39F57FCF7C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1FEBEB1-7F6D-4204-82B4-1F89040938A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BAB437A0-2D32-40C3-8C21-47682BE442E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445EFDCC-1E03-4F71-9134-0AABF062331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3EDB232A-A8D0-4288-9788-C8CF1D967B15}"/>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424087DD-5A49-433F-9493-3B4B0BCAAF9D}"/>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6AF9AE1C-DB46-43F0-A175-BE0C17897026}"/>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8CCBE42-59B4-4FAE-9314-FC8ABDCCC23C}"/>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145256</xdr:rowOff>
    </xdr:from>
    <xdr:to>
      <xdr:col>81</xdr:col>
      <xdr:colOff>44450</xdr:colOff>
      <xdr:row>17</xdr:row>
      <xdr:rowOff>47403</xdr:rowOff>
    </xdr:to>
    <xdr:cxnSp macro="">
      <xdr:nvCxnSpPr>
        <xdr:cNvPr id="443" name="直線コネクタ 442">
          <a:extLst>
            <a:ext uri="{FF2B5EF4-FFF2-40B4-BE49-F238E27FC236}">
              <a16:creationId xmlns:a16="http://schemas.microsoft.com/office/drawing/2014/main" id="{DC63E53F-C687-4CD7-B505-AEEC87BF6D95}"/>
            </a:ext>
          </a:extLst>
        </xdr:cNvPr>
        <xdr:cNvCxnSpPr/>
      </xdr:nvCxnSpPr>
      <xdr:spPr>
        <a:xfrm flipV="1">
          <a:off x="16179800" y="2888456"/>
          <a:ext cx="8382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E96D6634-FE74-4D9B-9941-435A9CA57B43}"/>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71569597-8D17-4146-BC8B-55070A67B1B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28226</xdr:rowOff>
    </xdr:from>
    <xdr:to>
      <xdr:col>77</xdr:col>
      <xdr:colOff>44450</xdr:colOff>
      <xdr:row>17</xdr:row>
      <xdr:rowOff>47403</xdr:rowOff>
    </xdr:to>
    <xdr:cxnSp macro="">
      <xdr:nvCxnSpPr>
        <xdr:cNvPr id="446" name="直線コネクタ 445">
          <a:extLst>
            <a:ext uri="{FF2B5EF4-FFF2-40B4-BE49-F238E27FC236}">
              <a16:creationId xmlns:a16="http://schemas.microsoft.com/office/drawing/2014/main" id="{D2BB99D5-982C-435D-A55A-EFED0A74AD8F}"/>
            </a:ext>
          </a:extLst>
        </xdr:cNvPr>
        <xdr:cNvCxnSpPr/>
      </xdr:nvCxnSpPr>
      <xdr:spPr>
        <a:xfrm>
          <a:off x="15290800" y="2771426"/>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11C2ABBD-120C-472C-872D-3438A34F3F5D}"/>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E2B07831-8007-4289-A62C-4720873A517B}"/>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10732</xdr:rowOff>
    </xdr:from>
    <xdr:to>
      <xdr:col>72</xdr:col>
      <xdr:colOff>203200</xdr:colOff>
      <xdr:row>16</xdr:row>
      <xdr:rowOff>28226</xdr:rowOff>
    </xdr:to>
    <xdr:cxnSp macro="">
      <xdr:nvCxnSpPr>
        <xdr:cNvPr id="449" name="直線コネクタ 448">
          <a:extLst>
            <a:ext uri="{FF2B5EF4-FFF2-40B4-BE49-F238E27FC236}">
              <a16:creationId xmlns:a16="http://schemas.microsoft.com/office/drawing/2014/main" id="{703E641D-4A45-4251-B512-298A19DE6823}"/>
            </a:ext>
          </a:extLst>
        </xdr:cNvPr>
        <xdr:cNvCxnSpPr/>
      </xdr:nvCxnSpPr>
      <xdr:spPr>
        <a:xfrm>
          <a:off x="14401800" y="275393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F34C3206-ACE0-4903-B2A1-78D7212AA703}"/>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D40F2DA1-86C5-4140-B9FE-111F4EEF4553}"/>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10732</xdr:rowOff>
    </xdr:from>
    <xdr:to>
      <xdr:col>68</xdr:col>
      <xdr:colOff>152400</xdr:colOff>
      <xdr:row>16</xdr:row>
      <xdr:rowOff>27019</xdr:rowOff>
    </xdr:to>
    <xdr:cxnSp macro="">
      <xdr:nvCxnSpPr>
        <xdr:cNvPr id="452" name="直線コネクタ 451">
          <a:extLst>
            <a:ext uri="{FF2B5EF4-FFF2-40B4-BE49-F238E27FC236}">
              <a16:creationId xmlns:a16="http://schemas.microsoft.com/office/drawing/2014/main" id="{862214BE-A4DD-4CAF-A995-1CA3BF203688}"/>
            </a:ext>
          </a:extLst>
        </xdr:cNvPr>
        <xdr:cNvCxnSpPr/>
      </xdr:nvCxnSpPr>
      <xdr:spPr>
        <a:xfrm flipV="1">
          <a:off x="13512800" y="2753932"/>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406C8625-93ED-4314-B4F1-1808A734EE7A}"/>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74D7339A-5ECD-43FB-BC12-36ABA7BCB05D}"/>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92C3D9FD-4DC9-4A3F-9E3E-478C69195017}"/>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DBEAD72F-8966-47CE-9AA1-4CED153F17F9}"/>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5A49F22-AADE-421C-A06B-1C5989CF6B4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DE0FAA5-A938-4329-8006-95DEA691F92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CFE74B5-932F-4779-A09E-40ABBE44A62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8ABA019-5F9F-42D1-BCA0-BA121F0AD07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493C4EA-0C2A-4FC2-9DDD-6D4D7F0CED4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94456</xdr:rowOff>
    </xdr:from>
    <xdr:to>
      <xdr:col>81</xdr:col>
      <xdr:colOff>95250</xdr:colOff>
      <xdr:row>17</xdr:row>
      <xdr:rowOff>24606</xdr:rowOff>
    </xdr:to>
    <xdr:sp macro="" textlink="">
      <xdr:nvSpPr>
        <xdr:cNvPr id="462" name="楕円 461">
          <a:extLst>
            <a:ext uri="{FF2B5EF4-FFF2-40B4-BE49-F238E27FC236}">
              <a16:creationId xmlns:a16="http://schemas.microsoft.com/office/drawing/2014/main" id="{E65DF1E2-46A0-4A0B-BEB2-66A8888EC022}"/>
            </a:ext>
          </a:extLst>
        </xdr:cNvPr>
        <xdr:cNvSpPr/>
      </xdr:nvSpPr>
      <xdr:spPr>
        <a:xfrm>
          <a:off x="16967200" y="28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66533</xdr:rowOff>
    </xdr:from>
    <xdr:ext cx="762000" cy="259045"/>
    <xdr:sp macro="" textlink="">
      <xdr:nvSpPr>
        <xdr:cNvPr id="463" name="将来負担の状況該当値テキスト">
          <a:extLst>
            <a:ext uri="{FF2B5EF4-FFF2-40B4-BE49-F238E27FC236}">
              <a16:creationId xmlns:a16="http://schemas.microsoft.com/office/drawing/2014/main" id="{E0844FA4-FF61-4704-8B86-07AE521A109D}"/>
            </a:ext>
          </a:extLst>
        </xdr:cNvPr>
        <xdr:cNvSpPr txBox="1"/>
      </xdr:nvSpPr>
      <xdr:spPr>
        <a:xfrm>
          <a:off x="17106900" y="280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168053</xdr:rowOff>
    </xdr:from>
    <xdr:to>
      <xdr:col>77</xdr:col>
      <xdr:colOff>95250</xdr:colOff>
      <xdr:row>17</xdr:row>
      <xdr:rowOff>98203</xdr:rowOff>
    </xdr:to>
    <xdr:sp macro="" textlink="">
      <xdr:nvSpPr>
        <xdr:cNvPr id="464" name="楕円 463">
          <a:extLst>
            <a:ext uri="{FF2B5EF4-FFF2-40B4-BE49-F238E27FC236}">
              <a16:creationId xmlns:a16="http://schemas.microsoft.com/office/drawing/2014/main" id="{6BBBE0AC-EBCC-4536-8D82-494DBF1C7B2F}"/>
            </a:ext>
          </a:extLst>
        </xdr:cNvPr>
        <xdr:cNvSpPr/>
      </xdr:nvSpPr>
      <xdr:spPr>
        <a:xfrm>
          <a:off x="16129000" y="29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82980</xdr:rowOff>
    </xdr:from>
    <xdr:ext cx="736600" cy="259045"/>
    <xdr:sp macro="" textlink="">
      <xdr:nvSpPr>
        <xdr:cNvPr id="465" name="テキスト ボックス 464">
          <a:extLst>
            <a:ext uri="{FF2B5EF4-FFF2-40B4-BE49-F238E27FC236}">
              <a16:creationId xmlns:a16="http://schemas.microsoft.com/office/drawing/2014/main" id="{1C979902-F9A2-46E3-B150-12B0F3D0CFE9}"/>
            </a:ext>
          </a:extLst>
        </xdr:cNvPr>
        <xdr:cNvSpPr txBox="1"/>
      </xdr:nvSpPr>
      <xdr:spPr>
        <a:xfrm>
          <a:off x="15798800" y="29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148876</xdr:rowOff>
    </xdr:from>
    <xdr:to>
      <xdr:col>73</xdr:col>
      <xdr:colOff>44450</xdr:colOff>
      <xdr:row>16</xdr:row>
      <xdr:rowOff>79026</xdr:rowOff>
    </xdr:to>
    <xdr:sp macro="" textlink="">
      <xdr:nvSpPr>
        <xdr:cNvPr id="466" name="楕円 465">
          <a:extLst>
            <a:ext uri="{FF2B5EF4-FFF2-40B4-BE49-F238E27FC236}">
              <a16:creationId xmlns:a16="http://schemas.microsoft.com/office/drawing/2014/main" id="{540EE4D8-CDCA-49E5-B178-D7D3CAFF4121}"/>
            </a:ext>
          </a:extLst>
        </xdr:cNvPr>
        <xdr:cNvSpPr/>
      </xdr:nvSpPr>
      <xdr:spPr>
        <a:xfrm>
          <a:off x="15240000" y="2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89203</xdr:rowOff>
    </xdr:from>
    <xdr:ext cx="762000" cy="259045"/>
    <xdr:sp macro="" textlink="">
      <xdr:nvSpPr>
        <xdr:cNvPr id="467" name="テキスト ボックス 466">
          <a:extLst>
            <a:ext uri="{FF2B5EF4-FFF2-40B4-BE49-F238E27FC236}">
              <a16:creationId xmlns:a16="http://schemas.microsoft.com/office/drawing/2014/main" id="{8CF0AED5-A115-4606-A1E0-2E08D2A826EF}"/>
            </a:ext>
          </a:extLst>
        </xdr:cNvPr>
        <xdr:cNvSpPr txBox="1"/>
      </xdr:nvSpPr>
      <xdr:spPr>
        <a:xfrm>
          <a:off x="14909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8" name="楕円 467">
          <a:extLst>
            <a:ext uri="{FF2B5EF4-FFF2-40B4-BE49-F238E27FC236}">
              <a16:creationId xmlns:a16="http://schemas.microsoft.com/office/drawing/2014/main" id="{C9E325EF-1184-4F5D-BDE5-C543C0F48AE5}"/>
            </a:ext>
          </a:extLst>
        </xdr:cNvPr>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71709</xdr:rowOff>
    </xdr:from>
    <xdr:ext cx="762000" cy="259045"/>
    <xdr:sp macro="" textlink="">
      <xdr:nvSpPr>
        <xdr:cNvPr id="469" name="テキスト ボックス 468">
          <a:extLst>
            <a:ext uri="{FF2B5EF4-FFF2-40B4-BE49-F238E27FC236}">
              <a16:creationId xmlns:a16="http://schemas.microsoft.com/office/drawing/2014/main" id="{802B748B-FB40-43CB-A986-7215EE51EA65}"/>
            </a:ext>
          </a:extLst>
        </xdr:cNvPr>
        <xdr:cNvSpPr txBox="1"/>
      </xdr:nvSpPr>
      <xdr:spPr>
        <a:xfrm>
          <a:off x="14020800" y="24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70" name="楕円 469">
          <a:extLst>
            <a:ext uri="{FF2B5EF4-FFF2-40B4-BE49-F238E27FC236}">
              <a16:creationId xmlns:a16="http://schemas.microsoft.com/office/drawing/2014/main" id="{78D56A7A-B138-44DF-A1D5-3ABE2E9D38FA}"/>
            </a:ext>
          </a:extLst>
        </xdr:cNvPr>
        <xdr:cNvSpPr/>
      </xdr:nvSpPr>
      <xdr:spPr>
        <a:xfrm>
          <a:off x="13462000" y="27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71" name="テキスト ボックス 470">
          <a:extLst>
            <a:ext uri="{FF2B5EF4-FFF2-40B4-BE49-F238E27FC236}">
              <a16:creationId xmlns:a16="http://schemas.microsoft.com/office/drawing/2014/main" id="{FF7C16FA-6AEF-4B22-A115-8D264236801A}"/>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20,223
19,933
600.71
17,140,036
16,931,913
157,470
8,300,778
15,021,075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類似団体平均を若干下回る割合にあるが、昨年度より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ポイント増加している。引き続き定員の適正化、各種手当等の見直しによる給与水準の適正化に努める。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類似団体平均を上回る割合にある。指定管理委託制度の活用や業務委託の増等が要因のひとつであるが、事業の効率化による経費の抑制等、適正な管理に努める。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04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04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18</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58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116114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6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類似団体平均を若干上回る割合にある。子ども子育て制度の変遷や超高齢化社会への対応等、国の動向を見据え適正なサービスの確保に努める。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若干上回る状況にある。施設の老朽化に伴う維持補修費が主な要因となるが、計画的な施設修繕又は建替えを行い、経費の平準化を図っていく。また、集約化等により有効かつ効率的な施設の管理及び利活用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57</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24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59</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246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59</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6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類似団体平均とほぼ同程度の割合にある。補助費等には広域連合に対する負担金が大きな割合を占めているが、補助率及び補助対象経費の適正化に努める。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94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新庁舎建設の償還が始まり、前年度より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ポイント増加したが、類似団体平均を下回る割合にある。引き続き交付税措置のある市債を中心に発行を行い、実質負担の抑制を図り、適正な起債管理に努めていく。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83185</xdr:rowOff>
    </xdr:from>
    <xdr:to>
      <xdr:col>24</xdr:col>
      <xdr:colOff>25400</xdr:colOff>
      <xdr:row>74</xdr:row>
      <xdr:rowOff>121285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704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83185</xdr:rowOff>
    </xdr:from>
    <xdr:to>
      <xdr:col>19</xdr:col>
      <xdr:colOff>187325</xdr:colOff>
      <xdr:row>74</xdr:row>
      <xdr:rowOff>83185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7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79375</xdr:rowOff>
    </xdr:from>
    <xdr:to>
      <xdr:col>15</xdr:col>
      <xdr:colOff>98425</xdr:colOff>
      <xdr:row>74</xdr:row>
      <xdr:rowOff>83185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66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79375</xdr:rowOff>
    </xdr:from>
    <xdr:to>
      <xdr:col>11</xdr:col>
      <xdr:colOff>9525</xdr:colOff>
      <xdr:row>74</xdr:row>
      <xdr:rowOff>86995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66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70485</xdr:rowOff>
    </xdr:from>
    <xdr:to>
      <xdr:col>24</xdr:col>
      <xdr:colOff>76200</xdr:colOff>
      <xdr:row>75</xdr:row>
      <xdr:rowOff>635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150512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32385</xdr:rowOff>
    </xdr:from>
    <xdr:to>
      <xdr:col>20</xdr:col>
      <xdr:colOff>38100</xdr:colOff>
      <xdr:row>74</xdr:row>
      <xdr:rowOff>133985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144162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32385</xdr:rowOff>
    </xdr:from>
    <xdr:to>
      <xdr:col>15</xdr:col>
      <xdr:colOff>149225</xdr:colOff>
      <xdr:row>74</xdr:row>
      <xdr:rowOff>133985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144162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28575</xdr:rowOff>
    </xdr:from>
    <xdr:to>
      <xdr:col>11</xdr:col>
      <xdr:colOff>60325</xdr:colOff>
      <xdr:row>74</xdr:row>
      <xdr:rowOff>130175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140352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36195</xdr:rowOff>
    </xdr:from>
    <xdr:to>
      <xdr:col>6</xdr:col>
      <xdr:colOff>171450</xdr:colOff>
      <xdr:row>74</xdr:row>
      <xdr:rowOff>137795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147972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割合にある。税収や普通交付税など経常一般財源の大幅な伸びは期待できない中、社会保障制度の変更などにより扶助費は増加傾向にあるため、適正な事業対応を図り経常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00584"/>
          <a:ext cx="8382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78</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00584"/>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154432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22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154432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62484</xdr:rowOff>
    </xdr:from>
    <xdr:to>
      <xdr:col>78</xdr:col>
      <xdr:colOff>120650</xdr:colOff>
      <xdr:row>74</xdr:row>
      <xdr:rowOff>164084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2811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133880</xdr:rowOff>
    </xdr:from>
    <xdr:to>
      <xdr:col>29</xdr:col>
      <xdr:colOff>127000</xdr:colOff>
      <xdr:row>16</xdr:row>
      <xdr:rowOff>10719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53255"/>
          <a:ext cx="647700" cy="48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10719</xdr:rowOff>
    </xdr:from>
    <xdr:to>
      <xdr:col>26</xdr:col>
      <xdr:colOff>50800</xdr:colOff>
      <xdr:row>16</xdr:row>
      <xdr:rowOff>55372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1544"/>
          <a:ext cx="6985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55372</xdr:rowOff>
    </xdr:from>
    <xdr:to>
      <xdr:col>22</xdr:col>
      <xdr:colOff>114300</xdr:colOff>
      <xdr:row>16</xdr:row>
      <xdr:rowOff>90696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46197"/>
          <a:ext cx="698500" cy="35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90696</xdr:rowOff>
    </xdr:from>
    <xdr:to>
      <xdr:col>18</xdr:col>
      <xdr:colOff>177800</xdr:colOff>
      <xdr:row>16</xdr:row>
      <xdr:rowOff>131365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1521"/>
          <a:ext cx="698500" cy="4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83080</xdr:rowOff>
    </xdr:from>
    <xdr:to>
      <xdr:col>29</xdr:col>
      <xdr:colOff>177800</xdr:colOff>
      <xdr:row>16</xdr:row>
      <xdr:rowOff>13230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99607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131369</xdr:rowOff>
    </xdr:from>
    <xdr:to>
      <xdr:col>26</xdr:col>
      <xdr:colOff>101600</xdr:colOff>
      <xdr:row>16</xdr:row>
      <xdr:rowOff>61519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71696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4572</xdr:rowOff>
    </xdr:from>
    <xdr:to>
      <xdr:col>22</xdr:col>
      <xdr:colOff>165100</xdr:colOff>
      <xdr:row>16</xdr:row>
      <xdr:rowOff>106172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116349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39896</xdr:rowOff>
    </xdr:from>
    <xdr:to>
      <xdr:col>19</xdr:col>
      <xdr:colOff>38100</xdr:colOff>
      <xdr:row>16</xdr:row>
      <xdr:rowOff>141496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80565</xdr:rowOff>
    </xdr:from>
    <xdr:to>
      <xdr:col>15</xdr:col>
      <xdr:colOff>101600</xdr:colOff>
      <xdr:row>17</xdr:row>
      <xdr:rowOff>10715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7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20892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308844</xdr:rowOff>
    </xdr:from>
    <xdr:to>
      <xdr:col>29</xdr:col>
      <xdr:colOff>127000</xdr:colOff>
      <xdr:row>37</xdr:row>
      <xdr:rowOff>323725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33544"/>
          <a:ext cx="647700" cy="1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293621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8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323725</xdr:rowOff>
    </xdr:from>
    <xdr:to>
      <xdr:col>26</xdr:col>
      <xdr:colOff>50800</xdr:colOff>
      <xdr:row>37</xdr:row>
      <xdr:rowOff>342036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8425"/>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342036</xdr:rowOff>
    </xdr:from>
    <xdr:to>
      <xdr:col>22</xdr:col>
      <xdr:colOff>114300</xdr:colOff>
      <xdr:row>38</xdr:row>
      <xdr:rowOff>1826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6736"/>
          <a:ext cx="698500" cy="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1826</xdr:rowOff>
    </xdr:from>
    <xdr:to>
      <xdr:col>18</xdr:col>
      <xdr:colOff>177800</xdr:colOff>
      <xdr:row>38</xdr:row>
      <xdr:rowOff>3332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9426"/>
          <a:ext cx="698500" cy="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258044</xdr:rowOff>
    </xdr:from>
    <xdr:to>
      <xdr:col>29</xdr:col>
      <xdr:colOff>177800</xdr:colOff>
      <xdr:row>38</xdr:row>
      <xdr:rowOff>16744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103121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272925</xdr:rowOff>
    </xdr:from>
    <xdr:to>
      <xdr:col>26</xdr:col>
      <xdr:colOff>101600</xdr:colOff>
      <xdr:row>38</xdr:row>
      <xdr:rowOff>31625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41802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6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291236</xdr:rowOff>
    </xdr:from>
    <xdr:to>
      <xdr:col>22</xdr:col>
      <xdr:colOff>165100</xdr:colOff>
      <xdr:row>38</xdr:row>
      <xdr:rowOff>49936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34713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293926</xdr:rowOff>
    </xdr:from>
    <xdr:to>
      <xdr:col>19</xdr:col>
      <xdr:colOff>38100</xdr:colOff>
      <xdr:row>38</xdr:row>
      <xdr:rowOff>52626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37403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295432</xdr:rowOff>
    </xdr:from>
    <xdr:to>
      <xdr:col>15</xdr:col>
      <xdr:colOff>101600</xdr:colOff>
      <xdr:row>38</xdr:row>
      <xdr:rowOff>54132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38909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20,223
19,933
600.71
17,140,036
16,931,913
157,470
8,300,778
15,021,075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167907</xdr:rowOff>
    </xdr:from>
    <xdr:to>
      <xdr:col>24</xdr:col>
      <xdr:colOff>63500</xdr:colOff>
      <xdr:row>35</xdr:row>
      <xdr:rowOff>124435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7207"/>
          <a:ext cx="838200" cy="1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86119</xdr:rowOff>
    </xdr:from>
    <xdr:to>
      <xdr:col>19</xdr:col>
      <xdr:colOff>177800</xdr:colOff>
      <xdr:row>35</xdr:row>
      <xdr:rowOff>124435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86869"/>
          <a:ext cx="889000" cy="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86119</xdr:rowOff>
    </xdr:from>
    <xdr:to>
      <xdr:col>15</xdr:col>
      <xdr:colOff>50800</xdr:colOff>
      <xdr:row>36</xdr:row>
      <xdr:rowOff>13145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86869"/>
          <a:ext cx="889000" cy="9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13145</xdr:rowOff>
    </xdr:from>
    <xdr:to>
      <xdr:col>10</xdr:col>
      <xdr:colOff>114300</xdr:colOff>
      <xdr:row>36</xdr:row>
      <xdr:rowOff>69012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5345"/>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117107</xdr:rowOff>
    </xdr:from>
    <xdr:to>
      <xdr:col>24</xdr:col>
      <xdr:colOff>114300</xdr:colOff>
      <xdr:row>35</xdr:row>
      <xdr:rowOff>47257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139984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73635</xdr:rowOff>
    </xdr:from>
    <xdr:to>
      <xdr:col>20</xdr:col>
      <xdr:colOff>38100</xdr:colOff>
      <xdr:row>36</xdr:row>
      <xdr:rowOff>3785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20312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35319</xdr:rowOff>
    </xdr:from>
    <xdr:to>
      <xdr:col>15</xdr:col>
      <xdr:colOff>101600</xdr:colOff>
      <xdr:row>35</xdr:row>
      <xdr:rowOff>136919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153446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133795</xdr:rowOff>
    </xdr:from>
    <xdr:to>
      <xdr:col>10</xdr:col>
      <xdr:colOff>165100</xdr:colOff>
      <xdr:row>36</xdr:row>
      <xdr:rowOff>63945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80472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18212</xdr:rowOff>
    </xdr:from>
    <xdr:to>
      <xdr:col>6</xdr:col>
      <xdr:colOff>38100</xdr:colOff>
      <xdr:row>36</xdr:row>
      <xdr:rowOff>119812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136339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168846</xdr:rowOff>
    </xdr:from>
    <xdr:to>
      <xdr:col>24</xdr:col>
      <xdr:colOff>63500</xdr:colOff>
      <xdr:row>58</xdr:row>
      <xdr:rowOff>23238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1496"/>
          <a:ext cx="8382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23238</xdr:rowOff>
    </xdr:from>
    <xdr:to>
      <xdr:col>19</xdr:col>
      <xdr:colOff>177800</xdr:colOff>
      <xdr:row>58</xdr:row>
      <xdr:rowOff>55676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7338"/>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39412</xdr:rowOff>
    </xdr:from>
    <xdr:to>
      <xdr:col>15</xdr:col>
      <xdr:colOff>50800</xdr:colOff>
      <xdr:row>58</xdr:row>
      <xdr:rowOff>55676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83512"/>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39412</xdr:rowOff>
    </xdr:from>
    <xdr:to>
      <xdr:col>10</xdr:col>
      <xdr:colOff>114300</xdr:colOff>
      <xdr:row>58</xdr:row>
      <xdr:rowOff>58958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3512"/>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118046</xdr:rowOff>
    </xdr:from>
    <xdr:to>
      <xdr:col>24</xdr:col>
      <xdr:colOff>114300</xdr:colOff>
      <xdr:row>58</xdr:row>
      <xdr:rowOff>48196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77423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143888</xdr:rowOff>
    </xdr:from>
    <xdr:to>
      <xdr:col>20</xdr:col>
      <xdr:colOff>38100</xdr:colOff>
      <xdr:row>58</xdr:row>
      <xdr:rowOff>74038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90565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4876</xdr:rowOff>
    </xdr:from>
    <xdr:to>
      <xdr:col>15</xdr:col>
      <xdr:colOff>101600</xdr:colOff>
      <xdr:row>58</xdr:row>
      <xdr:rowOff>106476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97603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160062</xdr:rowOff>
    </xdr:from>
    <xdr:to>
      <xdr:col>10</xdr:col>
      <xdr:colOff>165100</xdr:colOff>
      <xdr:row>58</xdr:row>
      <xdr:rowOff>90212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106739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8158</xdr:rowOff>
    </xdr:from>
    <xdr:to>
      <xdr:col>6</xdr:col>
      <xdr:colOff>38100</xdr:colOff>
      <xdr:row>58</xdr:row>
      <xdr:rowOff>109758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126285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143652</xdr:rowOff>
    </xdr:from>
    <xdr:to>
      <xdr:col>24</xdr:col>
      <xdr:colOff>63500</xdr:colOff>
      <xdr:row>77</xdr:row>
      <xdr:rowOff>6688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73852"/>
          <a:ext cx="8382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139505</xdr:rowOff>
    </xdr:from>
    <xdr:to>
      <xdr:col>19</xdr:col>
      <xdr:colOff>177800</xdr:colOff>
      <xdr:row>77</xdr:row>
      <xdr:rowOff>6688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169705"/>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139505</xdr:rowOff>
    </xdr:from>
    <xdr:to>
      <xdr:col>15</xdr:col>
      <xdr:colOff>50800</xdr:colOff>
      <xdr:row>77</xdr:row>
      <xdr:rowOff>114602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69705"/>
          <a:ext cx="889000" cy="1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24078</xdr:rowOff>
    </xdr:from>
    <xdr:to>
      <xdr:col>10</xdr:col>
      <xdr:colOff>114300</xdr:colOff>
      <xdr:row>77</xdr:row>
      <xdr:rowOff>114602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25728"/>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92852</xdr:rowOff>
    </xdr:from>
    <xdr:to>
      <xdr:col>24</xdr:col>
      <xdr:colOff>114300</xdr:colOff>
      <xdr:row>77</xdr:row>
      <xdr:rowOff>23002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115729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127338</xdr:rowOff>
    </xdr:from>
    <xdr:to>
      <xdr:col>20</xdr:col>
      <xdr:colOff>38100</xdr:colOff>
      <xdr:row>77</xdr:row>
      <xdr:rowOff>57488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74014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88705</xdr:rowOff>
    </xdr:from>
    <xdr:to>
      <xdr:col>15</xdr:col>
      <xdr:colOff>101600</xdr:colOff>
      <xdr:row>77</xdr:row>
      <xdr:rowOff>18855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35381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63802</xdr:rowOff>
    </xdr:from>
    <xdr:to>
      <xdr:col>10</xdr:col>
      <xdr:colOff>165100</xdr:colOff>
      <xdr:row>77</xdr:row>
      <xdr:rowOff>165402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10479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144728</xdr:rowOff>
    </xdr:from>
    <xdr:to>
      <xdr:col>6</xdr:col>
      <xdr:colOff>38100</xdr:colOff>
      <xdr:row>77</xdr:row>
      <xdr:rowOff>74878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91405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170517</xdr:rowOff>
    </xdr:from>
    <xdr:to>
      <xdr:col>24</xdr:col>
      <xdr:colOff>63500</xdr:colOff>
      <xdr:row>96</xdr:row>
      <xdr:rowOff>49512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58267"/>
          <a:ext cx="8382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26412</xdr:rowOff>
    </xdr:from>
    <xdr:to>
      <xdr:col>19</xdr:col>
      <xdr:colOff>177800</xdr:colOff>
      <xdr:row>96</xdr:row>
      <xdr:rowOff>49512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85612"/>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26412</xdr:rowOff>
    </xdr:from>
    <xdr:to>
      <xdr:col>15</xdr:col>
      <xdr:colOff>50800</xdr:colOff>
      <xdr:row>96</xdr:row>
      <xdr:rowOff>57491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85612"/>
          <a:ext cx="889000" cy="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57491</xdr:rowOff>
    </xdr:from>
    <xdr:to>
      <xdr:col>10</xdr:col>
      <xdr:colOff>114300</xdr:colOff>
      <xdr:row>96</xdr:row>
      <xdr:rowOff>123470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16691"/>
          <a:ext cx="889000" cy="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119717</xdr:rowOff>
    </xdr:from>
    <xdr:to>
      <xdr:col>24</xdr:col>
      <xdr:colOff>114300</xdr:colOff>
      <xdr:row>96</xdr:row>
      <xdr:rowOff>49867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142594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5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170162</xdr:rowOff>
    </xdr:from>
    <xdr:to>
      <xdr:col>20</xdr:col>
      <xdr:colOff>38100</xdr:colOff>
      <xdr:row>96</xdr:row>
      <xdr:rowOff>100312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91439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147062</xdr:rowOff>
    </xdr:from>
    <xdr:to>
      <xdr:col>15</xdr:col>
      <xdr:colOff>101600</xdr:colOff>
      <xdr:row>96</xdr:row>
      <xdr:rowOff>77212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93739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1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6691</xdr:rowOff>
    </xdr:from>
    <xdr:to>
      <xdr:col>10</xdr:col>
      <xdr:colOff>165100</xdr:colOff>
      <xdr:row>96</xdr:row>
      <xdr:rowOff>108291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124818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4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72670</xdr:rowOff>
    </xdr:from>
    <xdr:to>
      <xdr:col>6</xdr:col>
      <xdr:colOff>38100</xdr:colOff>
      <xdr:row>97</xdr:row>
      <xdr:rowOff>2820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19347</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30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90721</xdr:rowOff>
    </xdr:from>
    <xdr:to>
      <xdr:col>55</xdr:col>
      <xdr:colOff>0</xdr:colOff>
      <xdr:row>37</xdr:row>
      <xdr:rowOff>49524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91471"/>
          <a:ext cx="838200" cy="30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112301</xdr:rowOff>
    </xdr:from>
    <xdr:to>
      <xdr:col>50</xdr:col>
      <xdr:colOff>114300</xdr:colOff>
      <xdr:row>35</xdr:row>
      <xdr:rowOff>90721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41601"/>
          <a:ext cx="889000" cy="1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112301</xdr:rowOff>
    </xdr:from>
    <xdr:to>
      <xdr:col>45</xdr:col>
      <xdr:colOff>177800</xdr:colOff>
      <xdr:row>37</xdr:row>
      <xdr:rowOff>160741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41601"/>
          <a:ext cx="889000" cy="5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160741</xdr:rowOff>
    </xdr:from>
    <xdr:to>
      <xdr:col>41</xdr:col>
      <xdr:colOff>50800</xdr:colOff>
      <xdr:row>38</xdr:row>
      <xdr:rowOff>12928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04391"/>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170174</xdr:rowOff>
    </xdr:from>
    <xdr:to>
      <xdr:col>55</xdr:col>
      <xdr:colOff>50800</xdr:colOff>
      <xdr:row>37</xdr:row>
      <xdr:rowOff>100324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21601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9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39921</xdr:rowOff>
    </xdr:from>
    <xdr:to>
      <xdr:col>50</xdr:col>
      <xdr:colOff>165100</xdr:colOff>
      <xdr:row>35</xdr:row>
      <xdr:rowOff>141521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158048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1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61501</xdr:rowOff>
    </xdr:from>
    <xdr:to>
      <xdr:col>46</xdr:col>
      <xdr:colOff>38100</xdr:colOff>
      <xdr:row>34</xdr:row>
      <xdr:rowOff>163101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8178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6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109941</xdr:rowOff>
    </xdr:from>
    <xdr:to>
      <xdr:col>41</xdr:col>
      <xdr:colOff>101600</xdr:colOff>
      <xdr:row>38</xdr:row>
      <xdr:rowOff>40091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56618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133578</xdr:rowOff>
    </xdr:from>
    <xdr:to>
      <xdr:col>36</xdr:col>
      <xdr:colOff>165100</xdr:colOff>
      <xdr:row>38</xdr:row>
      <xdr:rowOff>63728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80255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55265</xdr:rowOff>
    </xdr:from>
    <xdr:to>
      <xdr:col>55</xdr:col>
      <xdr:colOff>0</xdr:colOff>
      <xdr:row>56</xdr:row>
      <xdr:rowOff>58452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13565"/>
          <a:ext cx="838200" cy="3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55265</xdr:rowOff>
    </xdr:from>
    <xdr:to>
      <xdr:col>50</xdr:col>
      <xdr:colOff>114300</xdr:colOff>
      <xdr:row>57</xdr:row>
      <xdr:rowOff>138658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13565"/>
          <a:ext cx="889000" cy="5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138658</xdr:rowOff>
    </xdr:from>
    <xdr:to>
      <xdr:col>45</xdr:col>
      <xdr:colOff>177800</xdr:colOff>
      <xdr:row>58</xdr:row>
      <xdr:rowOff>127594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11308"/>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121824</xdr:rowOff>
    </xdr:from>
    <xdr:to>
      <xdr:col>41</xdr:col>
      <xdr:colOff>50800</xdr:colOff>
      <xdr:row>58</xdr:row>
      <xdr:rowOff>127594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65924"/>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7652</xdr:rowOff>
    </xdr:from>
    <xdr:to>
      <xdr:col>55</xdr:col>
      <xdr:colOff>50800</xdr:colOff>
      <xdr:row>56</xdr:row>
      <xdr:rowOff>109252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30529</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6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4465</xdr:rowOff>
    </xdr:from>
    <xdr:to>
      <xdr:col>50</xdr:col>
      <xdr:colOff>165100</xdr:colOff>
      <xdr:row>54</xdr:row>
      <xdr:rowOff>106065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122592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03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87858</xdr:rowOff>
    </xdr:from>
    <xdr:to>
      <xdr:col>46</xdr:col>
      <xdr:colOff>38100</xdr:colOff>
      <xdr:row>58</xdr:row>
      <xdr:rowOff>18008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34535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6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76794</xdr:rowOff>
    </xdr:from>
    <xdr:to>
      <xdr:col>41</xdr:col>
      <xdr:colOff>101600</xdr:colOff>
      <xdr:row>59</xdr:row>
      <xdr:rowOff>6944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169521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71024</xdr:rowOff>
    </xdr:from>
    <xdr:to>
      <xdr:col>36</xdr:col>
      <xdr:colOff>165100</xdr:colOff>
      <xdr:row>59</xdr:row>
      <xdr:rowOff>1174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163751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42698</xdr:rowOff>
    </xdr:from>
    <xdr:to>
      <xdr:col>55</xdr:col>
      <xdr:colOff>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87248"/>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157556</xdr:rowOff>
    </xdr:from>
    <xdr:to>
      <xdr:col>50</xdr:col>
      <xdr:colOff>114300</xdr:colOff>
      <xdr:row>79</xdr:row>
      <xdr:rowOff>42698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30656"/>
          <a:ext cx="889000" cy="5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157556</xdr:rowOff>
    </xdr:from>
    <xdr:to>
      <xdr:col>45</xdr:col>
      <xdr:colOff>177800</xdr:colOff>
      <xdr:row>79</xdr:row>
      <xdr:rowOff>43014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30656"/>
          <a:ext cx="8890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9030</xdr:rowOff>
    </xdr:from>
    <xdr:to>
      <xdr:col>41</xdr:col>
      <xdr:colOff>50800</xdr:colOff>
      <xdr:row>79</xdr:row>
      <xdr:rowOff>43014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53580"/>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163348</xdr:rowOff>
    </xdr:from>
    <xdr:to>
      <xdr:col>50</xdr:col>
      <xdr:colOff>165100</xdr:colOff>
      <xdr:row>79</xdr:row>
      <xdr:rowOff>93498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84625</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106756</xdr:rowOff>
    </xdr:from>
    <xdr:to>
      <xdr:col>46</xdr:col>
      <xdr:colOff>38100</xdr:colOff>
      <xdr:row>79</xdr:row>
      <xdr:rowOff>36906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28033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163664</xdr:rowOff>
    </xdr:from>
    <xdr:to>
      <xdr:col>41</xdr:col>
      <xdr:colOff>101600</xdr:colOff>
      <xdr:row>79</xdr:row>
      <xdr:rowOff>93814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84941</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129680</xdr:rowOff>
    </xdr:from>
    <xdr:to>
      <xdr:col>36</xdr:col>
      <xdr:colOff>165100</xdr:colOff>
      <xdr:row>79</xdr:row>
      <xdr:rowOff>59830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50957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105319</xdr:rowOff>
    </xdr:from>
    <xdr:to>
      <xdr:col>55</xdr:col>
      <xdr:colOff>0</xdr:colOff>
      <xdr:row>97</xdr:row>
      <xdr:rowOff>46255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221619"/>
          <a:ext cx="838200" cy="45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105319</xdr:rowOff>
    </xdr:from>
    <xdr:to>
      <xdr:col>50</xdr:col>
      <xdr:colOff>114300</xdr:colOff>
      <xdr:row>98</xdr:row>
      <xdr:rowOff>33725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221619"/>
          <a:ext cx="889000" cy="6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33725</xdr:rowOff>
    </xdr:from>
    <xdr:to>
      <xdr:col>45</xdr:col>
      <xdr:colOff>177800</xdr:colOff>
      <xdr:row>98</xdr:row>
      <xdr:rowOff>151946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35825"/>
          <a:ext cx="889000" cy="1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146976</xdr:rowOff>
    </xdr:from>
    <xdr:to>
      <xdr:col>41</xdr:col>
      <xdr:colOff>50800</xdr:colOff>
      <xdr:row>98</xdr:row>
      <xdr:rowOff>151946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49076"/>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166905</xdr:rowOff>
    </xdr:from>
    <xdr:to>
      <xdr:col>55</xdr:col>
      <xdr:colOff>50800</xdr:colOff>
      <xdr:row>97</xdr:row>
      <xdr:rowOff>97055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18332</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54519</xdr:rowOff>
    </xdr:from>
    <xdr:to>
      <xdr:col>50</xdr:col>
      <xdr:colOff>165100</xdr:colOff>
      <xdr:row>94</xdr:row>
      <xdr:rowOff>156119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1196</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594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154375</xdr:rowOff>
    </xdr:from>
    <xdr:to>
      <xdr:col>46</xdr:col>
      <xdr:colOff>38100</xdr:colOff>
      <xdr:row>98</xdr:row>
      <xdr:rowOff>84525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101052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101146</xdr:rowOff>
    </xdr:from>
    <xdr:to>
      <xdr:col>41</xdr:col>
      <xdr:colOff>101600</xdr:colOff>
      <xdr:row>99</xdr:row>
      <xdr:rowOff>31296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22423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96176</xdr:rowOff>
    </xdr:from>
    <xdr:to>
      <xdr:col>36</xdr:col>
      <xdr:colOff>165100</xdr:colOff>
      <xdr:row>99</xdr:row>
      <xdr:rowOff>26326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17453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9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91122</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77672"/>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88478</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75028"/>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40322</xdr:rowOff>
    </xdr:from>
    <xdr:to>
      <xdr:col>85</xdr:col>
      <xdr:colOff>177800</xdr:colOff>
      <xdr:row>39</xdr:row>
      <xdr:rowOff>141922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126699</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37678</xdr:rowOff>
    </xdr:from>
    <xdr:to>
      <xdr:col>67</xdr:col>
      <xdr:colOff>101600</xdr:colOff>
      <xdr:row>39</xdr:row>
      <xdr:rowOff>139278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130405</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44572</xdr:rowOff>
    </xdr:from>
    <xdr:to>
      <xdr:col>85</xdr:col>
      <xdr:colOff>127000</xdr:colOff>
      <xdr:row>78</xdr:row>
      <xdr:rowOff>73034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17672"/>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73034</xdr:rowOff>
    </xdr:from>
    <xdr:to>
      <xdr:col>81</xdr:col>
      <xdr:colOff>50800</xdr:colOff>
      <xdr:row>78</xdr:row>
      <xdr:rowOff>89401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46134"/>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89401</xdr:rowOff>
    </xdr:from>
    <xdr:to>
      <xdr:col>76</xdr:col>
      <xdr:colOff>114300</xdr:colOff>
      <xdr:row>78</xdr:row>
      <xdr:rowOff>101178</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62501"/>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99113</xdr:rowOff>
    </xdr:from>
    <xdr:to>
      <xdr:col>71</xdr:col>
      <xdr:colOff>177800</xdr:colOff>
      <xdr:row>78</xdr:row>
      <xdr:rowOff>101178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72213"/>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165222</xdr:rowOff>
    </xdr:from>
    <xdr:to>
      <xdr:col>85</xdr:col>
      <xdr:colOff>177800</xdr:colOff>
      <xdr:row>78</xdr:row>
      <xdr:rowOff>95372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22234</xdr:rowOff>
    </xdr:from>
    <xdr:to>
      <xdr:col>81</xdr:col>
      <xdr:colOff>101600</xdr:colOff>
      <xdr:row>78</xdr:row>
      <xdr:rowOff>123834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114961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38601</xdr:rowOff>
    </xdr:from>
    <xdr:to>
      <xdr:col>76</xdr:col>
      <xdr:colOff>165100</xdr:colOff>
      <xdr:row>78</xdr:row>
      <xdr:rowOff>140201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131328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50378</xdr:rowOff>
    </xdr:from>
    <xdr:to>
      <xdr:col>72</xdr:col>
      <xdr:colOff>38100</xdr:colOff>
      <xdr:row>78</xdr:row>
      <xdr:rowOff>151978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143105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48313</xdr:rowOff>
    </xdr:from>
    <xdr:to>
      <xdr:col>67</xdr:col>
      <xdr:colOff>101600</xdr:colOff>
      <xdr:row>78</xdr:row>
      <xdr:rowOff>149913</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2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141040</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134728</xdr:rowOff>
    </xdr:from>
    <xdr:to>
      <xdr:col>85</xdr:col>
      <xdr:colOff>127000</xdr:colOff>
      <xdr:row>99</xdr:row>
      <xdr:rowOff>11514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36828"/>
          <a:ext cx="838200" cy="4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11514</xdr:rowOff>
    </xdr:from>
    <xdr:to>
      <xdr:col>81</xdr:col>
      <xdr:colOff>50800</xdr:colOff>
      <xdr:row>99</xdr:row>
      <xdr:rowOff>37903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85064"/>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37903</xdr:rowOff>
    </xdr:from>
    <xdr:to>
      <xdr:col>76</xdr:col>
      <xdr:colOff>114300</xdr:colOff>
      <xdr:row>99</xdr:row>
      <xdr:rowOff>38714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11453"/>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23977</xdr:rowOff>
    </xdr:from>
    <xdr:to>
      <xdr:col>71</xdr:col>
      <xdr:colOff>177800</xdr:colOff>
      <xdr:row>99</xdr:row>
      <xdr:rowOff>38714</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97527"/>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83928</xdr:rowOff>
    </xdr:from>
    <xdr:to>
      <xdr:col>85</xdr:col>
      <xdr:colOff>177800</xdr:colOff>
      <xdr:row>99</xdr:row>
      <xdr:rowOff>14078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132164</xdr:rowOff>
    </xdr:from>
    <xdr:to>
      <xdr:col>81</xdr:col>
      <xdr:colOff>101600</xdr:colOff>
      <xdr:row>99</xdr:row>
      <xdr:rowOff>62314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53441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158553</xdr:rowOff>
    </xdr:from>
    <xdr:to>
      <xdr:col>76</xdr:col>
      <xdr:colOff>165100</xdr:colOff>
      <xdr:row>99</xdr:row>
      <xdr:rowOff>88703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79830</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159364</xdr:rowOff>
    </xdr:from>
    <xdr:to>
      <xdr:col>72</xdr:col>
      <xdr:colOff>38100</xdr:colOff>
      <xdr:row>99</xdr:row>
      <xdr:rowOff>89514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80641</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144627</xdr:rowOff>
    </xdr:from>
    <xdr:to>
      <xdr:col>67</xdr:col>
      <xdr:colOff>101600</xdr:colOff>
      <xdr:row>99</xdr:row>
      <xdr:rowOff>74777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65904</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41333</xdr:rowOff>
    </xdr:from>
    <xdr:to>
      <xdr:col>116</xdr:col>
      <xdr:colOff>63500</xdr:colOff>
      <xdr:row>58</xdr:row>
      <xdr:rowOff>65497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85433"/>
          <a:ext cx="838200" cy="2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65497</xdr:rowOff>
    </xdr:from>
    <xdr:to>
      <xdr:col>111</xdr:col>
      <xdr:colOff>177800</xdr:colOff>
      <xdr:row>58</xdr:row>
      <xdr:rowOff>66411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0959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66411</xdr:rowOff>
    </xdr:from>
    <xdr:to>
      <xdr:col>107</xdr:col>
      <xdr:colOff>50800</xdr:colOff>
      <xdr:row>58</xdr:row>
      <xdr:rowOff>119583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10511"/>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105730</xdr:rowOff>
    </xdr:from>
    <xdr:to>
      <xdr:col>102</xdr:col>
      <xdr:colOff>114300</xdr:colOff>
      <xdr:row>58</xdr:row>
      <xdr:rowOff>119583</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4983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161983</xdr:rowOff>
    </xdr:from>
    <xdr:to>
      <xdr:col>116</xdr:col>
      <xdr:colOff>114300</xdr:colOff>
      <xdr:row>58</xdr:row>
      <xdr:rowOff>92133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14697</xdr:rowOff>
    </xdr:from>
    <xdr:to>
      <xdr:col>112</xdr:col>
      <xdr:colOff>38100</xdr:colOff>
      <xdr:row>58</xdr:row>
      <xdr:rowOff>116297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107424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15611</xdr:rowOff>
    </xdr:from>
    <xdr:to>
      <xdr:col>107</xdr:col>
      <xdr:colOff>101600</xdr:colOff>
      <xdr:row>58</xdr:row>
      <xdr:rowOff>117211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108338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5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68783</xdr:rowOff>
    </xdr:from>
    <xdr:to>
      <xdr:col>102</xdr:col>
      <xdr:colOff>165100</xdr:colOff>
      <xdr:row>58</xdr:row>
      <xdr:rowOff>170383</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161510</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54930</xdr:rowOff>
    </xdr:from>
    <xdr:to>
      <xdr:col>98</xdr:col>
      <xdr:colOff>38100</xdr:colOff>
      <xdr:row>58</xdr:row>
      <xdr:rowOff>156530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147657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9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13333</xdr:rowOff>
    </xdr:from>
    <xdr:to>
      <xdr:col>116</xdr:col>
      <xdr:colOff>63500</xdr:colOff>
      <xdr:row>76</xdr:row>
      <xdr:rowOff>72819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872083"/>
          <a:ext cx="838200" cy="2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13333</xdr:rowOff>
    </xdr:from>
    <xdr:to>
      <xdr:col>111</xdr:col>
      <xdr:colOff>177800</xdr:colOff>
      <xdr:row>75</xdr:row>
      <xdr:rowOff>95923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872083"/>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72492</xdr:rowOff>
    </xdr:from>
    <xdr:to>
      <xdr:col>107</xdr:col>
      <xdr:colOff>50800</xdr:colOff>
      <xdr:row>75</xdr:row>
      <xdr:rowOff>95923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3124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72492</xdr:rowOff>
    </xdr:from>
    <xdr:to>
      <xdr:col>102</xdr:col>
      <xdr:colOff>114300</xdr:colOff>
      <xdr:row>75</xdr:row>
      <xdr:rowOff>94633</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31242"/>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22019</xdr:rowOff>
    </xdr:from>
    <xdr:to>
      <xdr:col>116</xdr:col>
      <xdr:colOff>114300</xdr:colOff>
      <xdr:row>76</xdr:row>
      <xdr:rowOff>123619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133983</xdr:rowOff>
    </xdr:from>
    <xdr:to>
      <xdr:col>112</xdr:col>
      <xdr:colOff>38100</xdr:colOff>
      <xdr:row>75</xdr:row>
      <xdr:rowOff>64133</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80660</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45123</xdr:rowOff>
    </xdr:from>
    <xdr:to>
      <xdr:col>107</xdr:col>
      <xdr:colOff>101600</xdr:colOff>
      <xdr:row>75</xdr:row>
      <xdr:rowOff>146723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163250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21692</xdr:rowOff>
    </xdr:from>
    <xdr:to>
      <xdr:col>102</xdr:col>
      <xdr:colOff>165100</xdr:colOff>
      <xdr:row>75</xdr:row>
      <xdr:rowOff>123292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139819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43833</xdr:rowOff>
    </xdr:from>
    <xdr:to>
      <xdr:col>98</xdr:col>
      <xdr:colOff>38100</xdr:colOff>
      <xdr:row>75</xdr:row>
      <xdr:rowOff>145433</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161960</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普通建設事業費が高い割合にあるが、これは新庁舎建設に係る費用が発生しているためである。また、維持補修費が高い割合にあるが、建築後、約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年経過する公共施設が約半数を占めており、計画的に予防修繕を行っている。今後も事務事業の効率化等、経常経費の抑制を図り、適正な財政運営に努める。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北海道富良野市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20,223
19,933
600.71
17,140,036
16,931,913
157,470
8,300,778
15,021,075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63119</xdr:rowOff>
    </xdr:from>
    <xdr:to>
      <xdr:col>24</xdr:col>
      <xdr:colOff>63500</xdr:colOff>
      <xdr:row>32</xdr:row>
      <xdr:rowOff>133985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4951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133985</xdr:rowOff>
    </xdr:from>
    <xdr:to>
      <xdr:col>19</xdr:col>
      <xdr:colOff>177800</xdr:colOff>
      <xdr:row>32</xdr:row>
      <xdr:rowOff>147891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038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147891</xdr:rowOff>
    </xdr:from>
    <xdr:to>
      <xdr:col>15</xdr:col>
      <xdr:colOff>50800</xdr:colOff>
      <xdr:row>32</xdr:row>
      <xdr:rowOff>153988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34291"/>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153988</xdr:rowOff>
    </xdr:from>
    <xdr:to>
      <xdr:col>10</xdr:col>
      <xdr:colOff>114300</xdr:colOff>
      <xdr:row>33</xdr:row>
      <xdr:rowOff>51117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4038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12319</xdr:rowOff>
    </xdr:from>
    <xdr:to>
      <xdr:col>24</xdr:col>
      <xdr:colOff>114300</xdr:colOff>
      <xdr:row>32</xdr:row>
      <xdr:rowOff>113919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35196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83185</xdr:rowOff>
    </xdr:from>
    <xdr:to>
      <xdr:col>20</xdr:col>
      <xdr:colOff>38100</xdr:colOff>
      <xdr:row>33</xdr:row>
      <xdr:rowOff>13335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29862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97091</xdr:rowOff>
    </xdr:from>
    <xdr:to>
      <xdr:col>15</xdr:col>
      <xdr:colOff>101600</xdr:colOff>
      <xdr:row>33</xdr:row>
      <xdr:rowOff>27241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43768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5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103188</xdr:rowOff>
    </xdr:from>
    <xdr:to>
      <xdr:col>10</xdr:col>
      <xdr:colOff>165100</xdr:colOff>
      <xdr:row>33</xdr:row>
      <xdr:rowOff>33338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49865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6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xdr:rowOff>
    </xdr:from>
    <xdr:to>
      <xdr:col>6</xdr:col>
      <xdr:colOff>38100</xdr:colOff>
      <xdr:row>33</xdr:row>
      <xdr:rowOff>101917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118444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134450</xdr:rowOff>
    </xdr:from>
    <xdr:to>
      <xdr:col>24</xdr:col>
      <xdr:colOff>63500</xdr:colOff>
      <xdr:row>58</xdr:row>
      <xdr:rowOff>62531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7100"/>
          <a:ext cx="838200" cy="9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134450</xdr:rowOff>
    </xdr:from>
    <xdr:to>
      <xdr:col>19</xdr:col>
      <xdr:colOff>177800</xdr:colOff>
      <xdr:row>58</xdr:row>
      <xdr:rowOff>56085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7100"/>
          <a:ext cx="889000" cy="9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56085</xdr:rowOff>
    </xdr:from>
    <xdr:to>
      <xdr:col>15</xdr:col>
      <xdr:colOff>50800</xdr:colOff>
      <xdr:row>59</xdr:row>
      <xdr:rowOff>13557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0185"/>
          <a:ext cx="889000" cy="1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13557</xdr:rowOff>
    </xdr:from>
    <xdr:to>
      <xdr:col>10</xdr:col>
      <xdr:colOff>114300</xdr:colOff>
      <xdr:row>59</xdr:row>
      <xdr:rowOff>18414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9107"/>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11731</xdr:rowOff>
    </xdr:from>
    <xdr:to>
      <xdr:col>24</xdr:col>
      <xdr:colOff>114300</xdr:colOff>
      <xdr:row>58</xdr:row>
      <xdr:rowOff>113331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83650</xdr:rowOff>
    </xdr:from>
    <xdr:to>
      <xdr:col>20</xdr:col>
      <xdr:colOff>38100</xdr:colOff>
      <xdr:row>58</xdr:row>
      <xdr:rowOff>13800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30327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5285</xdr:rowOff>
    </xdr:from>
    <xdr:to>
      <xdr:col>15</xdr:col>
      <xdr:colOff>101600</xdr:colOff>
      <xdr:row>58</xdr:row>
      <xdr:rowOff>106885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98012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134207</xdr:rowOff>
    </xdr:from>
    <xdr:to>
      <xdr:col>10</xdr:col>
      <xdr:colOff>165100</xdr:colOff>
      <xdr:row>59</xdr:row>
      <xdr:rowOff>64357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55484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139064</xdr:rowOff>
    </xdr:from>
    <xdr:to>
      <xdr:col>6</xdr:col>
      <xdr:colOff>38100</xdr:colOff>
      <xdr:row>59</xdr:row>
      <xdr:rowOff>69214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60341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41841</xdr:rowOff>
    </xdr:from>
    <xdr:to>
      <xdr:col>24</xdr:col>
      <xdr:colOff>63500</xdr:colOff>
      <xdr:row>75</xdr:row>
      <xdr:rowOff>68857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00591"/>
          <a:ext cx="838200" cy="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41841</xdr:rowOff>
    </xdr:from>
    <xdr:to>
      <xdr:col>19</xdr:col>
      <xdr:colOff>177800</xdr:colOff>
      <xdr:row>76</xdr:row>
      <xdr:rowOff>28501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0591"/>
          <a:ext cx="889000" cy="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28501</xdr:rowOff>
    </xdr:from>
    <xdr:to>
      <xdr:col>15</xdr:col>
      <xdr:colOff>50800</xdr:colOff>
      <xdr:row>76</xdr:row>
      <xdr:rowOff>46358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8701"/>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46358</xdr:rowOff>
    </xdr:from>
    <xdr:to>
      <xdr:col>10</xdr:col>
      <xdr:colOff>114300</xdr:colOff>
      <xdr:row>76</xdr:row>
      <xdr:rowOff>81874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6558"/>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18057</xdr:rowOff>
    </xdr:from>
    <xdr:to>
      <xdr:col>24</xdr:col>
      <xdr:colOff>114300</xdr:colOff>
      <xdr:row>75</xdr:row>
      <xdr:rowOff>119657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40934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162491</xdr:rowOff>
    </xdr:from>
    <xdr:to>
      <xdr:col>20</xdr:col>
      <xdr:colOff>38100</xdr:colOff>
      <xdr:row>75</xdr:row>
      <xdr:rowOff>92641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109168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149151</xdr:rowOff>
    </xdr:from>
    <xdr:to>
      <xdr:col>15</xdr:col>
      <xdr:colOff>101600</xdr:colOff>
      <xdr:row>76</xdr:row>
      <xdr:rowOff>79301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167008</xdr:rowOff>
    </xdr:from>
    <xdr:to>
      <xdr:col>10</xdr:col>
      <xdr:colOff>165100</xdr:colOff>
      <xdr:row>76</xdr:row>
      <xdr:rowOff>97158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113685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31074</xdr:rowOff>
    </xdr:from>
    <xdr:to>
      <xdr:col>6</xdr:col>
      <xdr:colOff>38100</xdr:colOff>
      <xdr:row>76</xdr:row>
      <xdr:rowOff>132674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149200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87599</xdr:rowOff>
    </xdr:from>
    <xdr:to>
      <xdr:col>24</xdr:col>
      <xdr:colOff>63500</xdr:colOff>
      <xdr:row>98</xdr:row>
      <xdr:rowOff>100394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9699"/>
          <a:ext cx="8382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100394</xdr:rowOff>
    </xdr:from>
    <xdr:to>
      <xdr:col>19</xdr:col>
      <xdr:colOff>177800</xdr:colOff>
      <xdr:row>98</xdr:row>
      <xdr:rowOff>117999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2494"/>
          <a:ext cx="889000" cy="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117999</xdr:rowOff>
    </xdr:from>
    <xdr:to>
      <xdr:col>15</xdr:col>
      <xdr:colOff>50800</xdr:colOff>
      <xdr:row>98</xdr:row>
      <xdr:rowOff>132593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0099"/>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120566</xdr:rowOff>
    </xdr:from>
    <xdr:to>
      <xdr:col>10</xdr:col>
      <xdr:colOff>114300</xdr:colOff>
      <xdr:row>98</xdr:row>
      <xdr:rowOff>132593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2666"/>
          <a:ext cx="8890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36799</xdr:rowOff>
    </xdr:from>
    <xdr:to>
      <xdr:col>24</xdr:col>
      <xdr:colOff>114300</xdr:colOff>
      <xdr:row>98</xdr:row>
      <xdr:rowOff>138399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49594</xdr:rowOff>
    </xdr:from>
    <xdr:to>
      <xdr:col>20</xdr:col>
      <xdr:colOff>38100</xdr:colOff>
      <xdr:row>98</xdr:row>
      <xdr:rowOff>151194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67199</xdr:rowOff>
    </xdr:from>
    <xdr:to>
      <xdr:col>15</xdr:col>
      <xdr:colOff>101600</xdr:colOff>
      <xdr:row>98</xdr:row>
      <xdr:rowOff>168799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159926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81793</xdr:rowOff>
    </xdr:from>
    <xdr:to>
      <xdr:col>10</xdr:col>
      <xdr:colOff>165100</xdr:colOff>
      <xdr:row>99</xdr:row>
      <xdr:rowOff>11943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69766</xdr:rowOff>
    </xdr:from>
    <xdr:to>
      <xdr:col>6</xdr:col>
      <xdr:colOff>38100</xdr:colOff>
      <xdr:row>98</xdr:row>
      <xdr:rowOff>171366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37157</xdr:rowOff>
    </xdr:from>
    <xdr:to>
      <xdr:col>55</xdr:col>
      <xdr:colOff>0</xdr:colOff>
      <xdr:row>37</xdr:row>
      <xdr:rowOff>53485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8080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3193</xdr:rowOff>
    </xdr:from>
    <xdr:to>
      <xdr:col>50</xdr:col>
      <xdr:colOff>114300</xdr:colOff>
      <xdr:row>37</xdr:row>
      <xdr:rowOff>37157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46843"/>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130229</xdr:rowOff>
    </xdr:from>
    <xdr:to>
      <xdr:col>45</xdr:col>
      <xdr:colOff>177800</xdr:colOff>
      <xdr:row>37</xdr:row>
      <xdr:rowOff>3193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02429"/>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130229</xdr:rowOff>
    </xdr:from>
    <xdr:to>
      <xdr:col>41</xdr:col>
      <xdr:colOff>50800</xdr:colOff>
      <xdr:row>36</xdr:row>
      <xdr:rowOff>136434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0242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2685</xdr:rowOff>
    </xdr:from>
    <xdr:to>
      <xdr:col>55</xdr:col>
      <xdr:colOff>50800</xdr:colOff>
      <xdr:row>37</xdr:row>
      <xdr:rowOff>104285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25562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9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157807</xdr:rowOff>
    </xdr:from>
    <xdr:to>
      <xdr:col>50</xdr:col>
      <xdr:colOff>165100</xdr:colOff>
      <xdr:row>37</xdr:row>
      <xdr:rowOff>87957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104484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0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123843</xdr:rowOff>
    </xdr:from>
    <xdr:to>
      <xdr:col>46</xdr:col>
      <xdr:colOff>38100</xdr:colOff>
      <xdr:row>37</xdr:row>
      <xdr:rowOff>53993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70520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7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79429</xdr:rowOff>
    </xdr:from>
    <xdr:to>
      <xdr:col>41</xdr:col>
      <xdr:colOff>101600</xdr:colOff>
      <xdr:row>37</xdr:row>
      <xdr:rowOff>9579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26106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85634</xdr:rowOff>
    </xdr:from>
    <xdr:to>
      <xdr:col>36</xdr:col>
      <xdr:colOff>165100</xdr:colOff>
      <xdr:row>37</xdr:row>
      <xdr:rowOff>15784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32311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46334</xdr:rowOff>
    </xdr:from>
    <xdr:to>
      <xdr:col>55</xdr:col>
      <xdr:colOff>0</xdr:colOff>
      <xdr:row>55</xdr:row>
      <xdr:rowOff>139624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961734"/>
          <a:ext cx="838200" cy="60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46334</xdr:rowOff>
    </xdr:from>
    <xdr:to>
      <xdr:col>50</xdr:col>
      <xdr:colOff>114300</xdr:colOff>
      <xdr:row>53</xdr:row>
      <xdr:rowOff>100217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8961734"/>
          <a:ext cx="889000" cy="2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100217</xdr:rowOff>
    </xdr:from>
    <xdr:to>
      <xdr:col>45</xdr:col>
      <xdr:colOff>177800</xdr:colOff>
      <xdr:row>56</xdr:row>
      <xdr:rowOff>144359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187067"/>
          <a:ext cx="889000" cy="55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144359</xdr:rowOff>
    </xdr:from>
    <xdr:to>
      <xdr:col>41</xdr:col>
      <xdr:colOff>50800</xdr:colOff>
      <xdr:row>57</xdr:row>
      <xdr:rowOff>60561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745559"/>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88824</xdr:rowOff>
    </xdr:from>
    <xdr:to>
      <xdr:col>55</xdr:col>
      <xdr:colOff>50800</xdr:colOff>
      <xdr:row>56</xdr:row>
      <xdr:rowOff>18974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111701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166984</xdr:rowOff>
    </xdr:from>
    <xdr:to>
      <xdr:col>50</xdr:col>
      <xdr:colOff>165100</xdr:colOff>
      <xdr:row>52</xdr:row>
      <xdr:rowOff>97134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113661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5" y="868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49417</xdr:rowOff>
    </xdr:from>
    <xdr:to>
      <xdr:col>46</xdr:col>
      <xdr:colOff>38100</xdr:colOff>
      <xdr:row>53</xdr:row>
      <xdr:rowOff>151017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1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167544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9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93559</xdr:rowOff>
    </xdr:from>
    <xdr:to>
      <xdr:col>41</xdr:col>
      <xdr:colOff>101600</xdr:colOff>
      <xdr:row>57</xdr:row>
      <xdr:rowOff>23709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40236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9761</xdr:rowOff>
    </xdr:from>
    <xdr:to>
      <xdr:col>36</xdr:col>
      <xdr:colOff>165100</xdr:colOff>
      <xdr:row>57</xdr:row>
      <xdr:rowOff>111361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102488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8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142663</xdr:rowOff>
    </xdr:from>
    <xdr:to>
      <xdr:col>55</xdr:col>
      <xdr:colOff>0</xdr:colOff>
      <xdr:row>78</xdr:row>
      <xdr:rowOff>27143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44313"/>
          <a:ext cx="8382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117805</xdr:rowOff>
    </xdr:from>
    <xdr:to>
      <xdr:col>50</xdr:col>
      <xdr:colOff>114300</xdr:colOff>
      <xdr:row>77</xdr:row>
      <xdr:rowOff>142663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19455"/>
          <a:ext cx="889000" cy="2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117805</xdr:rowOff>
    </xdr:from>
    <xdr:to>
      <xdr:col>45</xdr:col>
      <xdr:colOff>177800</xdr:colOff>
      <xdr:row>78</xdr:row>
      <xdr:rowOff>67498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19455"/>
          <a:ext cx="889000" cy="1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59133</xdr:rowOff>
    </xdr:from>
    <xdr:to>
      <xdr:col>41</xdr:col>
      <xdr:colOff>50800</xdr:colOff>
      <xdr:row>78</xdr:row>
      <xdr:rowOff>67498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32233"/>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147793</xdr:rowOff>
    </xdr:from>
    <xdr:to>
      <xdr:col>55</xdr:col>
      <xdr:colOff>50800</xdr:colOff>
      <xdr:row>78</xdr:row>
      <xdr:rowOff>77943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91863</xdr:rowOff>
    </xdr:from>
    <xdr:to>
      <xdr:col>50</xdr:col>
      <xdr:colOff>165100</xdr:colOff>
      <xdr:row>78</xdr:row>
      <xdr:rowOff>22013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38540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6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67005</xdr:rowOff>
    </xdr:from>
    <xdr:to>
      <xdr:col>46</xdr:col>
      <xdr:colOff>38100</xdr:colOff>
      <xdr:row>77</xdr:row>
      <xdr:rowOff>168605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16698</xdr:rowOff>
    </xdr:from>
    <xdr:to>
      <xdr:col>41</xdr:col>
      <xdr:colOff>101600</xdr:colOff>
      <xdr:row>78</xdr:row>
      <xdr:rowOff>118298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109425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8333</xdr:rowOff>
    </xdr:from>
    <xdr:to>
      <xdr:col>36</xdr:col>
      <xdr:colOff>165100</xdr:colOff>
      <xdr:row>78</xdr:row>
      <xdr:rowOff>109933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101060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117011</xdr:rowOff>
    </xdr:from>
    <xdr:to>
      <xdr:col>55</xdr:col>
      <xdr:colOff>0</xdr:colOff>
      <xdr:row>95</xdr:row>
      <xdr:rowOff>13227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061861"/>
          <a:ext cx="8382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13227</xdr:rowOff>
    </xdr:from>
    <xdr:to>
      <xdr:col>50</xdr:col>
      <xdr:colOff>114300</xdr:colOff>
      <xdr:row>95</xdr:row>
      <xdr:rowOff>67129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00977"/>
          <a:ext cx="889000" cy="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67129</xdr:rowOff>
    </xdr:from>
    <xdr:to>
      <xdr:col>45</xdr:col>
      <xdr:colOff>177800</xdr:colOff>
      <xdr:row>96</xdr:row>
      <xdr:rowOff>68881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54879"/>
          <a:ext cx="889000" cy="1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16427</xdr:rowOff>
    </xdr:from>
    <xdr:to>
      <xdr:col>41</xdr:col>
      <xdr:colOff>50800</xdr:colOff>
      <xdr:row>96</xdr:row>
      <xdr:rowOff>68881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75627"/>
          <a:ext cx="889000" cy="5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66211</xdr:rowOff>
    </xdr:from>
    <xdr:to>
      <xdr:col>55</xdr:col>
      <xdr:colOff>50800</xdr:colOff>
      <xdr:row>93</xdr:row>
      <xdr:rowOff>167811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0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89088</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8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133877</xdr:rowOff>
    </xdr:from>
    <xdr:to>
      <xdr:col>50</xdr:col>
      <xdr:colOff>165100</xdr:colOff>
      <xdr:row>95</xdr:row>
      <xdr:rowOff>64027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80554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16329</xdr:rowOff>
    </xdr:from>
    <xdr:to>
      <xdr:col>46</xdr:col>
      <xdr:colOff>38100</xdr:colOff>
      <xdr:row>95</xdr:row>
      <xdr:rowOff>117929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134456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7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18081</xdr:rowOff>
    </xdr:from>
    <xdr:to>
      <xdr:col>41</xdr:col>
      <xdr:colOff>101600</xdr:colOff>
      <xdr:row>96</xdr:row>
      <xdr:rowOff>119681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136208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137077</xdr:rowOff>
    </xdr:from>
    <xdr:to>
      <xdr:col>36</xdr:col>
      <xdr:colOff>165100</xdr:colOff>
      <xdr:row>96</xdr:row>
      <xdr:rowOff>67227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83754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45403</xdr:rowOff>
    </xdr:from>
    <xdr:to>
      <xdr:col>85</xdr:col>
      <xdr:colOff>127000</xdr:colOff>
      <xdr:row>36</xdr:row>
      <xdr:rowOff>76683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17603"/>
          <a:ext cx="8382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45403</xdr:rowOff>
    </xdr:from>
    <xdr:to>
      <xdr:col>81</xdr:col>
      <xdr:colOff>50800</xdr:colOff>
      <xdr:row>36</xdr:row>
      <xdr:rowOff>99962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17603"/>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89389</xdr:rowOff>
    </xdr:from>
    <xdr:to>
      <xdr:col>76</xdr:col>
      <xdr:colOff>114300</xdr:colOff>
      <xdr:row>36</xdr:row>
      <xdr:rowOff>99962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61589"/>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89389</xdr:rowOff>
    </xdr:from>
    <xdr:to>
      <xdr:col>71</xdr:col>
      <xdr:colOff>177800</xdr:colOff>
      <xdr:row>36</xdr:row>
      <xdr:rowOff>157474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61589"/>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25883</xdr:rowOff>
    </xdr:from>
    <xdr:to>
      <xdr:col>85</xdr:col>
      <xdr:colOff>177800</xdr:colOff>
      <xdr:row>36</xdr:row>
      <xdr:rowOff>127483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4310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166053</xdr:rowOff>
    </xdr:from>
    <xdr:to>
      <xdr:col>81</xdr:col>
      <xdr:colOff>101600</xdr:colOff>
      <xdr:row>36</xdr:row>
      <xdr:rowOff>96203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112730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49162</xdr:rowOff>
    </xdr:from>
    <xdr:to>
      <xdr:col>76</xdr:col>
      <xdr:colOff>165100</xdr:colOff>
      <xdr:row>36</xdr:row>
      <xdr:rowOff>150762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141889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38589</xdr:rowOff>
    </xdr:from>
    <xdr:to>
      <xdr:col>72</xdr:col>
      <xdr:colOff>38100</xdr:colOff>
      <xdr:row>36</xdr:row>
      <xdr:rowOff>140189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131316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106674</xdr:rowOff>
    </xdr:from>
    <xdr:to>
      <xdr:col>67</xdr:col>
      <xdr:colOff>101600</xdr:colOff>
      <xdr:row>37</xdr:row>
      <xdr:rowOff>36824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27951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71069</xdr:rowOff>
    </xdr:from>
    <xdr:to>
      <xdr:col>85</xdr:col>
      <xdr:colOff>127000</xdr:colOff>
      <xdr:row>56</xdr:row>
      <xdr:rowOff>128753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00819"/>
          <a:ext cx="838200" cy="2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71069</xdr:rowOff>
    </xdr:from>
    <xdr:to>
      <xdr:col>81</xdr:col>
      <xdr:colOff>50800</xdr:colOff>
      <xdr:row>56</xdr:row>
      <xdr:rowOff>107582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00819"/>
          <a:ext cx="889000" cy="2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107582</xdr:rowOff>
    </xdr:from>
    <xdr:to>
      <xdr:col>76</xdr:col>
      <xdr:colOff>114300</xdr:colOff>
      <xdr:row>57</xdr:row>
      <xdr:rowOff>84404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08782"/>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84404</xdr:rowOff>
    </xdr:from>
    <xdr:to>
      <xdr:col>71</xdr:col>
      <xdr:colOff>177800</xdr:colOff>
      <xdr:row>57</xdr:row>
      <xdr:rowOff>90119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5705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77953</xdr:rowOff>
    </xdr:from>
    <xdr:to>
      <xdr:col>85</xdr:col>
      <xdr:colOff>177800</xdr:colOff>
      <xdr:row>57</xdr:row>
      <xdr:rowOff>8103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56380</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5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20269</xdr:rowOff>
    </xdr:from>
    <xdr:to>
      <xdr:col>81</xdr:col>
      <xdr:colOff>101600</xdr:colOff>
      <xdr:row>55</xdr:row>
      <xdr:rowOff>121869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138396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2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56782</xdr:rowOff>
    </xdr:from>
    <xdr:to>
      <xdr:col>76</xdr:col>
      <xdr:colOff>165100</xdr:colOff>
      <xdr:row>56</xdr:row>
      <xdr:rowOff>158382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149509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33604</xdr:rowOff>
    </xdr:from>
    <xdr:to>
      <xdr:col>72</xdr:col>
      <xdr:colOff>38100</xdr:colOff>
      <xdr:row>57</xdr:row>
      <xdr:rowOff>135204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126331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39319</xdr:rowOff>
    </xdr:from>
    <xdr:to>
      <xdr:col>67</xdr:col>
      <xdr:colOff>101600</xdr:colOff>
      <xdr:row>57</xdr:row>
      <xdr:rowOff>140919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132046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91123</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35673"/>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88477</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33027"/>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40323</xdr:rowOff>
    </xdr:from>
    <xdr:to>
      <xdr:col>85</xdr:col>
      <xdr:colOff>177800</xdr:colOff>
      <xdr:row>79</xdr:row>
      <xdr:rowOff>141923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126700</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37677</xdr:rowOff>
    </xdr:from>
    <xdr:to>
      <xdr:col>67</xdr:col>
      <xdr:colOff>101600</xdr:colOff>
      <xdr:row>79</xdr:row>
      <xdr:rowOff>139277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130404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7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44572</xdr:rowOff>
    </xdr:from>
    <xdr:to>
      <xdr:col>85</xdr:col>
      <xdr:colOff>127000</xdr:colOff>
      <xdr:row>98</xdr:row>
      <xdr:rowOff>73034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46672"/>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73034</xdr:rowOff>
    </xdr:from>
    <xdr:to>
      <xdr:col>81</xdr:col>
      <xdr:colOff>50800</xdr:colOff>
      <xdr:row>98</xdr:row>
      <xdr:rowOff>89398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75134"/>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89398</xdr:rowOff>
    </xdr:from>
    <xdr:to>
      <xdr:col>76</xdr:col>
      <xdr:colOff>114300</xdr:colOff>
      <xdr:row>98</xdr:row>
      <xdr:rowOff>101174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91498"/>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99101</xdr:rowOff>
    </xdr:from>
    <xdr:to>
      <xdr:col>71</xdr:col>
      <xdr:colOff>177800</xdr:colOff>
      <xdr:row>98</xdr:row>
      <xdr:rowOff>101174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01201"/>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165222</xdr:rowOff>
    </xdr:from>
    <xdr:to>
      <xdr:col>85</xdr:col>
      <xdr:colOff>177800</xdr:colOff>
      <xdr:row>98</xdr:row>
      <xdr:rowOff>95372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22234</xdr:rowOff>
    </xdr:from>
    <xdr:to>
      <xdr:col>81</xdr:col>
      <xdr:colOff>101600</xdr:colOff>
      <xdr:row>98</xdr:row>
      <xdr:rowOff>123834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114961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38598</xdr:rowOff>
    </xdr:from>
    <xdr:to>
      <xdr:col>76</xdr:col>
      <xdr:colOff>165100</xdr:colOff>
      <xdr:row>98</xdr:row>
      <xdr:rowOff>140198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131325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50374</xdr:rowOff>
    </xdr:from>
    <xdr:to>
      <xdr:col>72</xdr:col>
      <xdr:colOff>38100</xdr:colOff>
      <xdr:row>98</xdr:row>
      <xdr:rowOff>151974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143101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48301</xdr:rowOff>
    </xdr:from>
    <xdr:to>
      <xdr:col>67</xdr:col>
      <xdr:colOff>101600</xdr:colOff>
      <xdr:row>98</xdr:row>
      <xdr:rowOff>149901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141028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など一部類似団体平均に比べ高い割合のものがあるものの、ほぼ同程度にある。土木費の増は、高規格道路建設に伴う全額国費である市道改良工事が主な要因である。今後も事務事業の見直し等適正な財政運営に努める。農業費は国営土地改良事業負担金の減などにより前年度よりも減少しているが、国費を伴う間接補助事業等により、類似団体よりも高い割合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財政調整基金残高は前年度と比較し増加している。適正な基金管理のもと自主財源の確保、地域発展による生産年齢人口の確保に向け、総合戦略に掲げる事業の積極的な推進に努める。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全会計、黒字を継続しており、今後においても各会計の収支を注視しつつ、黒字を継続するよう努める。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17140036</v>
      </c>
      <c r="BO4" s="449"/>
      <c r="BP4" s="449"/>
      <c r="BQ4" s="449"/>
      <c r="BR4" s="449"/>
      <c r="BS4" s="449"/>
      <c r="BT4" s="449"/>
      <c r="BU4" s="450"/>
      <c r="BV4" s="448">
        <v>20978219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3.4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16931913</v>
      </c>
      <c r="BO5" s="420"/>
      <c r="BP5" s="420"/>
      <c r="BQ5" s="420"/>
      <c r="BR5" s="420"/>
      <c r="BS5" s="420"/>
      <c r="BT5" s="420"/>
      <c r="BU5" s="421"/>
      <c r="BV5" s="419">
        <v>20283171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90.6</v>
      </c>
      <c r="CU5" s="417"/>
      <c r="CV5" s="417"/>
      <c r="CW5" s="417"/>
      <c r="CX5" s="417"/>
      <c r="CY5" s="417"/>
      <c r="CZ5" s="417"/>
      <c r="DA5" s="418"/>
      <c r="DB5" s="416">
        <v>78.400000000000006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208123</v>
      </c>
      <c r="BO6" s="420"/>
      <c r="BP6" s="420"/>
      <c r="BQ6" s="420"/>
      <c r="BR6" s="420"/>
      <c r="BS6" s="420"/>
      <c r="BT6" s="420"/>
      <c r="BU6" s="421"/>
      <c r="BV6" s="419">
        <v>695048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91.7</v>
      </c>
      <c r="CU6" s="563"/>
      <c r="CV6" s="563"/>
      <c r="CW6" s="563"/>
      <c r="CX6" s="563"/>
      <c r="CY6" s="563"/>
      <c r="CZ6" s="563"/>
      <c r="DA6" s="564"/>
      <c r="DB6" s="562">
        <v>80.900000000000006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50653</v>
      </c>
      <c r="BO7" s="420"/>
      <c r="BP7" s="420"/>
      <c r="BQ7" s="420"/>
      <c r="BR7" s="420"/>
      <c r="BS7" s="420"/>
      <c r="BT7" s="420"/>
      <c r="BU7" s="421"/>
      <c r="BV7" s="419">
        <v>402263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8300778</v>
      </c>
      <c r="CU7" s="420"/>
      <c r="CV7" s="420"/>
      <c r="CW7" s="420"/>
      <c r="CX7" s="420"/>
      <c r="CY7" s="420"/>
      <c r="CZ7" s="420"/>
      <c r="DA7" s="421"/>
      <c r="DB7" s="419">
        <v>8525742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157470</v>
      </c>
      <c r="BO8" s="420"/>
      <c r="BP8" s="420"/>
      <c r="BQ8" s="420"/>
      <c r="BR8" s="420"/>
      <c r="BS8" s="420"/>
      <c r="BT8" s="420"/>
      <c r="BU8" s="421"/>
      <c r="BV8" s="419">
        <v>292785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21131</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-135315</v>
      </c>
      <c r="BO9" s="420"/>
      <c r="BP9" s="420"/>
      <c r="BQ9" s="420"/>
      <c r="BR9" s="420"/>
      <c r="BS9" s="420"/>
      <c r="BT9" s="420"/>
      <c r="BU9" s="421"/>
      <c r="BV9" s="419">
        <v>159450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13.5</v>
      </c>
      <c r="CU9" s="417"/>
      <c r="CV9" s="417"/>
      <c r="CW9" s="417"/>
      <c r="CX9" s="417"/>
      <c r="CY9" s="417"/>
      <c r="CZ9" s="417"/>
      <c r="DA9" s="418"/>
      <c r="DB9" s="416">
        <v>12.1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22936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38</v>
      </c>
      <c r="BO10" s="420"/>
      <c r="BP10" s="420"/>
      <c r="BQ10" s="420"/>
      <c r="BR10" s="420"/>
      <c r="BS10" s="420"/>
      <c r="BT10" s="420"/>
      <c r="BU10" s="421"/>
      <c r="BV10" s="419">
        <v>589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53467</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20223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19933</v>
      </c>
      <c r="S13" s="507"/>
      <c r="T13" s="507"/>
      <c r="U13" s="507"/>
      <c r="V13" s="508"/>
      <c r="W13" s="509" t="s">
        <v>143</v>
      </c>
      <c r="X13" s="405"/>
      <c r="Y13" s="405"/>
      <c r="Z13" s="405"/>
      <c r="AA13" s="405"/>
      <c r="AB13" s="406"/>
      <c r="AC13" s="372">
        <v>2188</v>
      </c>
      <c r="AD13" s="373"/>
      <c r="AE13" s="373"/>
      <c r="AF13" s="373"/>
      <c r="AG13" s="374"/>
      <c r="AH13" s="372">
        <v>2401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-81810</v>
      </c>
      <c r="BO13" s="420"/>
      <c r="BP13" s="420"/>
      <c r="BQ13" s="420"/>
      <c r="BR13" s="420"/>
      <c r="BS13" s="420"/>
      <c r="BT13" s="420"/>
      <c r="BU13" s="421"/>
      <c r="BV13" s="419">
        <v>160039</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7.8</v>
      </c>
      <c r="CU13" s="417"/>
      <c r="CV13" s="417"/>
      <c r="CW13" s="417"/>
      <c r="CX13" s="417"/>
      <c r="CY13" s="417"/>
      <c r="CZ13" s="417"/>
      <c r="DA13" s="418"/>
      <c r="DB13" s="416">
        <v>7.2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20617</v>
      </c>
      <c r="S14" s="507"/>
      <c r="T14" s="507"/>
      <c r="U14" s="507"/>
      <c r="V14" s="508"/>
      <c r="W14" s="510"/>
      <c r="X14" s="408"/>
      <c r="Y14" s="408"/>
      <c r="Z14" s="408"/>
      <c r="AA14" s="408"/>
      <c r="AB14" s="409"/>
      <c r="AC14" s="499">
        <v>20.6</v>
      </c>
      <c r="AD14" s="500"/>
      <c r="AE14" s="500"/>
      <c r="AF14" s="500"/>
      <c r="AG14" s="501"/>
      <c r="AH14" s="499">
        <v>20.8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52.5</v>
      </c>
      <c r="CU14" s="517"/>
      <c r="CV14" s="517"/>
      <c r="CW14" s="517"/>
      <c r="CX14" s="517"/>
      <c r="CY14" s="517"/>
      <c r="CZ14" s="517"/>
      <c r="DA14" s="518"/>
      <c r="DB14" s="516">
        <v>64.7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20388</v>
      </c>
      <c r="S15" s="507"/>
      <c r="T15" s="507"/>
      <c r="U15" s="507"/>
      <c r="V15" s="508"/>
      <c r="W15" s="509" t="s">
        <v>151</v>
      </c>
      <c r="X15" s="405"/>
      <c r="Y15" s="405"/>
      <c r="Z15" s="405"/>
      <c r="AA15" s="405"/>
      <c r="AB15" s="406"/>
      <c r="AC15" s="372">
        <v>1201</v>
      </c>
      <c r="AD15" s="373"/>
      <c r="AE15" s="373"/>
      <c r="AF15" s="373"/>
      <c r="AG15" s="374"/>
      <c r="AH15" s="372">
        <v>1586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2676172</v>
      </c>
      <c r="BO15" s="449"/>
      <c r="BP15" s="449"/>
      <c r="BQ15" s="449"/>
      <c r="BR15" s="449"/>
      <c r="BS15" s="449"/>
      <c r="BT15" s="449"/>
      <c r="BU15" s="450"/>
      <c r="BV15" s="448">
        <v>2506116</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11.3</v>
      </c>
      <c r="AD16" s="500"/>
      <c r="AE16" s="500"/>
      <c r="AF16" s="500"/>
      <c r="AG16" s="501"/>
      <c r="AH16" s="499">
        <v>13.7</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7544017</v>
      </c>
      <c r="BO16" s="420"/>
      <c r="BP16" s="420"/>
      <c r="BQ16" s="420"/>
      <c r="BR16" s="420"/>
      <c r="BS16" s="420"/>
      <c r="BT16" s="420"/>
      <c r="BU16" s="421"/>
      <c r="BV16" s="419">
        <v>7561645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7250</v>
      </c>
      <c r="AD17" s="373"/>
      <c r="AE17" s="373"/>
      <c r="AF17" s="373"/>
      <c r="AG17" s="374"/>
      <c r="AH17" s="372">
        <v>7584</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3335766</v>
      </c>
      <c r="BO17" s="420"/>
      <c r="BP17" s="420"/>
      <c r="BQ17" s="420"/>
      <c r="BR17" s="420"/>
      <c r="BS17" s="420"/>
      <c r="BT17" s="420"/>
      <c r="BU17" s="421"/>
      <c r="BV17" s="419">
        <v>3105807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600.71</v>
      </c>
      <c r="M18" s="472"/>
      <c r="N18" s="472"/>
      <c r="O18" s="472"/>
      <c r="P18" s="472"/>
      <c r="Q18" s="472"/>
      <c r="R18" s="473"/>
      <c r="S18" s="473"/>
      <c r="T18" s="473"/>
      <c r="U18" s="473"/>
      <c r="V18" s="474"/>
      <c r="W18" s="490"/>
      <c r="X18" s="491"/>
      <c r="Y18" s="491"/>
      <c r="Z18" s="491"/>
      <c r="AA18" s="491"/>
      <c r="AB18" s="515"/>
      <c r="AC18" s="389">
        <v>68.099999999999994</v>
      </c>
      <c r="AD18" s="390"/>
      <c r="AE18" s="390"/>
      <c r="AF18" s="390"/>
      <c r="AG18" s="475"/>
      <c r="AH18" s="389">
        <v>65.5</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7678178</v>
      </c>
      <c r="BO18" s="420"/>
      <c r="BP18" s="420"/>
      <c r="BQ18" s="420"/>
      <c r="BR18" s="420"/>
      <c r="BS18" s="420"/>
      <c r="BT18" s="420"/>
      <c r="BU18" s="421"/>
      <c r="BV18" s="419">
        <v>6809324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9858167</v>
      </c>
      <c r="BO19" s="420"/>
      <c r="BP19" s="420"/>
      <c r="BQ19" s="420"/>
      <c r="BR19" s="420"/>
      <c r="BS19" s="420"/>
      <c r="BT19" s="420"/>
      <c r="BU19" s="421"/>
      <c r="BV19" s="419">
        <v>9780277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9538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15021075</v>
      </c>
      <c r="BO22" s="449"/>
      <c r="BP22" s="449"/>
      <c r="BQ22" s="449"/>
      <c r="BR22" s="449"/>
      <c r="BS22" s="449"/>
      <c r="BT22" s="449"/>
      <c r="BU22" s="450"/>
      <c r="BV22" s="448">
        <v>15106103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14106393</v>
      </c>
      <c r="BO23" s="420"/>
      <c r="BP23" s="420"/>
      <c r="BQ23" s="420"/>
      <c r="BR23" s="420"/>
      <c r="BS23" s="420"/>
      <c r="BT23" s="420"/>
      <c r="BU23" s="421"/>
      <c r="BV23" s="419">
        <v>14137250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8120</v>
      </c>
      <c r="R24" s="373"/>
      <c r="S24" s="373"/>
      <c r="T24" s="373"/>
      <c r="U24" s="373"/>
      <c r="V24" s="374"/>
      <c r="W24" s="462"/>
      <c r="X24" s="399"/>
      <c r="Y24" s="400"/>
      <c r="Z24" s="375" t="s">
        <v>176</v>
      </c>
      <c r="AA24" s="376"/>
      <c r="AB24" s="376"/>
      <c r="AC24" s="376"/>
      <c r="AD24" s="376"/>
      <c r="AE24" s="376"/>
      <c r="AF24" s="376"/>
      <c r="AG24" s="377"/>
      <c r="AH24" s="372">
        <v>208</v>
      </c>
      <c r="AI24" s="373"/>
      <c r="AJ24" s="373"/>
      <c r="AK24" s="373"/>
      <c r="AL24" s="374"/>
      <c r="AM24" s="372">
        <v>667680</v>
      </c>
      <c r="AN24" s="373"/>
      <c r="AO24" s="373"/>
      <c r="AP24" s="373"/>
      <c r="AQ24" s="373"/>
      <c r="AR24" s="374"/>
      <c r="AS24" s="372">
        <v>3210</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10686817</v>
      </c>
      <c r="BO24" s="420"/>
      <c r="BP24" s="420"/>
      <c r="BQ24" s="420"/>
      <c r="BR24" s="420"/>
      <c r="BS24" s="420"/>
      <c r="BT24" s="420"/>
      <c r="BU24" s="421"/>
      <c r="BV24" s="419">
        <v>10423595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6630</v>
      </c>
      <c r="R25" s="373"/>
      <c r="S25" s="373"/>
      <c r="T25" s="373"/>
      <c r="U25" s="373"/>
      <c r="V25" s="374"/>
      <c r="W25" s="462"/>
      <c r="X25" s="399"/>
      <c r="Y25" s="400"/>
      <c r="Z25" s="375" t="s">
        <v>179</v>
      </c>
      <c r="AA25" s="376"/>
      <c r="AB25" s="376"/>
      <c r="AC25" s="376"/>
      <c r="AD25" s="376"/>
      <c r="AE25" s="376"/>
      <c r="AF25" s="376"/>
      <c r="AG25" s="377"/>
      <c r="AH25" s="372" t="s">
        <v>130</v>
      </c>
      <c r="AI25" s="373"/>
      <c r="AJ25" s="373"/>
      <c r="AK25" s="373"/>
      <c r="AL25" s="374"/>
      <c r="AM25" s="372" t="s">
        <v>130</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2275279</v>
      </c>
      <c r="BO25" s="449"/>
      <c r="BP25" s="449"/>
      <c r="BQ25" s="449"/>
      <c r="BR25" s="449"/>
      <c r="BS25" s="449"/>
      <c r="BT25" s="449"/>
      <c r="BU25" s="450"/>
      <c r="BV25" s="448">
        <v>2801433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5760</v>
      </c>
      <c r="R26" s="373"/>
      <c r="S26" s="373"/>
      <c r="T26" s="373"/>
      <c r="U26" s="373"/>
      <c r="V26" s="374"/>
      <c r="W26" s="462"/>
      <c r="X26" s="399"/>
      <c r="Y26" s="400"/>
      <c r="Z26" s="375" t="s">
        <v>183</v>
      </c>
      <c r="AA26" s="430"/>
      <c r="AB26" s="430"/>
      <c r="AC26" s="430"/>
      <c r="AD26" s="430"/>
      <c r="AE26" s="430"/>
      <c r="AF26" s="430"/>
      <c r="AG26" s="431"/>
      <c r="AH26" s="372">
        <v>3</v>
      </c>
      <c r="AI26" s="373"/>
      <c r="AJ26" s="373"/>
      <c r="AK26" s="373"/>
      <c r="AL26" s="374"/>
      <c r="AM26" s="372">
        <v>9819</v>
      </c>
      <c r="AN26" s="373"/>
      <c r="AO26" s="373"/>
      <c r="AP26" s="373"/>
      <c r="AQ26" s="373"/>
      <c r="AR26" s="374"/>
      <c r="AS26" s="372">
        <v>3273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3820</v>
      </c>
      <c r="R27" s="373"/>
      <c r="S27" s="373"/>
      <c r="T27" s="373"/>
      <c r="U27" s="373"/>
      <c r="V27" s="374"/>
      <c r="W27" s="462"/>
      <c r="X27" s="399"/>
      <c r="Y27" s="400"/>
      <c r="Z27" s="375" t="s">
        <v>186</v>
      </c>
      <c r="AA27" s="376"/>
      <c r="AB27" s="376"/>
      <c r="AC27" s="376"/>
      <c r="AD27" s="376"/>
      <c r="AE27" s="376"/>
      <c r="AF27" s="376"/>
      <c r="AG27" s="377"/>
      <c r="AH27" s="372">
        <v>12</v>
      </c>
      <c r="AI27" s="373"/>
      <c r="AJ27" s="373"/>
      <c r="AK27" s="373"/>
      <c r="AL27" s="374"/>
      <c r="AM27" s="372">
        <v>48444</v>
      </c>
      <c r="AN27" s="373"/>
      <c r="AO27" s="373"/>
      <c r="AP27" s="373"/>
      <c r="AQ27" s="373"/>
      <c r="AR27" s="374"/>
      <c r="AS27" s="372">
        <v>4037</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681687</v>
      </c>
      <c r="BO27" s="454"/>
      <c r="BP27" s="454"/>
      <c r="BQ27" s="454"/>
      <c r="BR27" s="454"/>
      <c r="BS27" s="454"/>
      <c r="BT27" s="454"/>
      <c r="BU27" s="455"/>
      <c r="BV27" s="453">
        <v>681677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3370</v>
      </c>
      <c r="R28" s="373"/>
      <c r="S28" s="373"/>
      <c r="T28" s="373"/>
      <c r="U28" s="373"/>
      <c r="V28" s="374"/>
      <c r="W28" s="462"/>
      <c r="X28" s="399"/>
      <c r="Y28" s="400"/>
      <c r="Z28" s="375" t="s">
        <v>189</v>
      </c>
      <c r="AA28" s="376"/>
      <c r="AB28" s="376"/>
      <c r="AC28" s="376"/>
      <c r="AD28" s="376"/>
      <c r="AE28" s="376"/>
      <c r="AF28" s="376"/>
      <c r="AG28" s="377"/>
      <c r="AH28" s="372" t="s">
        <v>180</v>
      </c>
      <c r="AI28" s="373"/>
      <c r="AJ28" s="373"/>
      <c r="AK28" s="373"/>
      <c r="AL28" s="374"/>
      <c r="AM28" s="372" t="s">
        <v>180</v>
      </c>
      <c r="AN28" s="373"/>
      <c r="AO28" s="373"/>
      <c r="AP28" s="373"/>
      <c r="AQ28" s="373"/>
      <c r="AR28" s="374"/>
      <c r="AS28" s="372" t="s">
        <v>180</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1267128</v>
      </c>
      <c r="BO28" s="449"/>
      <c r="BP28" s="449"/>
      <c r="BQ28" s="449"/>
      <c r="BR28" s="449"/>
      <c r="BS28" s="449"/>
      <c r="BT28" s="449"/>
      <c r="BU28" s="450"/>
      <c r="BV28" s="448">
        <v>1117090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16</v>
      </c>
      <c r="M29" s="373"/>
      <c r="N29" s="373"/>
      <c r="O29" s="373"/>
      <c r="P29" s="374"/>
      <c r="Q29" s="372">
        <v>3100</v>
      </c>
      <c r="R29" s="373"/>
      <c r="S29" s="373"/>
      <c r="T29" s="373"/>
      <c r="U29" s="373"/>
      <c r="V29" s="374"/>
      <c r="W29" s="463"/>
      <c r="X29" s="464"/>
      <c r="Y29" s="465"/>
      <c r="Z29" s="375" t="s">
        <v>192</v>
      </c>
      <c r="AA29" s="376"/>
      <c r="AB29" s="376"/>
      <c r="AC29" s="376"/>
      <c r="AD29" s="376"/>
      <c r="AE29" s="376"/>
      <c r="AF29" s="376"/>
      <c r="AG29" s="377"/>
      <c r="AH29" s="372">
        <v>220</v>
      </c>
      <c r="AI29" s="373"/>
      <c r="AJ29" s="373"/>
      <c r="AK29" s="373"/>
      <c r="AL29" s="374"/>
      <c r="AM29" s="372">
        <v>716124</v>
      </c>
      <c r="AN29" s="373"/>
      <c r="AO29" s="373"/>
      <c r="AP29" s="373"/>
      <c r="AQ29" s="373"/>
      <c r="AR29" s="374"/>
      <c r="AS29" s="372">
        <v>3255</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8868</v>
      </c>
      <c r="BO29" s="420"/>
      <c r="BP29" s="420"/>
      <c r="BQ29" s="420"/>
      <c r="BR29" s="420"/>
      <c r="BS29" s="420"/>
      <c r="BT29" s="420"/>
      <c r="BU29" s="421"/>
      <c r="BV29" s="419">
        <v>8868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1723577</v>
      </c>
      <c r="BO30" s="454"/>
      <c r="BP30" s="454"/>
      <c r="BQ30" s="454"/>
      <c r="BR30" s="454"/>
      <c r="BS30" s="454"/>
      <c r="BT30" s="454"/>
      <c r="BU30" s="455"/>
      <c r="BV30" s="453">
        <v>1224798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富良野広域連合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富良野振興公社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上川教育研修センター</v>
      </c>
      <c r="BZ35" s="368"/>
      <c r="CA35" s="368"/>
      <c r="CB35" s="368"/>
      <c r="CC35" s="368"/>
      <c r="CD35" s="368"/>
      <c r="CE35" s="368"/>
      <c r="CF35" s="368"/>
      <c r="CG35" s="368"/>
      <c r="CH35" s="368"/>
      <c r="CI35" s="368"/>
      <c r="CJ35" s="368"/>
      <c r="CK35" s="368"/>
      <c r="CL35" s="368"/>
      <c r="CM35" s="368"/>
      <c r="CN35" s="181"/>
      <c r="CO35" s="367">
        <f t="shared" ref="CO35:CO43" si="3">IF(CQ35="","",CO34+1)</f>
        <v>12</v>
      </c>
      <c r="CP35" s="367"/>
      <c r="CQ35" s="368" t="str">
        <f>IF('各会計、関係団体の財政状況及び健全化判断比率'!BS8="","",'各会計、関係団体の財政状況及び健全化判断比率'!BS8)</f>
        <v>ふらのバス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ワイン事業会計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13</v>
      </c>
      <c r="CP36" s="367"/>
      <c r="CQ36" s="368" t="str">
        <f>IF('各会計、関係団体の財政状況及び健全化判断比率'!BS9="","",'各会計、関係団体の財政状況及び健全化判断比率'!BS9)</f>
        <v>ふらの農産公社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14</v>
      </c>
      <c r="CP37" s="367"/>
      <c r="CQ37" s="368" t="str">
        <f>IF('各会計、関係団体の財政状況及び健全化判断比率'!BS10="","",'各会計、関係団体の財政状況及び健全化判断比率'!BS10)</f>
        <v>空知川ゴルフ公社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15</v>
      </c>
      <c r="CP38" s="367"/>
      <c r="CQ38" s="368" t="str">
        <f>IF('各会計、関係団体の財政状況及び健全化判断比率'!BS11="","",'各会計、関係団体の財政状況及び健全化判断比率'!BS11)</f>
        <v>富良野市農業担い手育成機構</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XOnWJcCx1mm7ymlDTUMgaumcOXeuoHSYIroY4+JwucGd/4+Fn/03Tm7YDDVaAu65dItwA7dtVqkWNzueZFayQ==" saltValue="QyYV08QUCG19dFWMbnWRw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561</v>
      </c>
      <c r="D34" s="1151"/>
      <c r="E34" s="1152"/>
      <c r="F34" s="32">
        <v>15.47</v>
      </c>
      <c r="G34" s="33">
        <v>15.38</v>
      </c>
      <c r="H34" s="33">
        <v>14.47</v>
      </c>
      <c r="I34" s="33">
        <v>13.16</v>
      </c>
      <c r="J34" s="34">
        <v>13.15</v>
      </c>
      <c r="K34" s="22"/>
      <c r="L34" s="22"/>
      <c r="M34" s="22"/>
      <c r="N34" s="22"/>
      <c r="O34" s="22"/>
      <c r="P34" s="22"/>
    </row>
    <row r="35" spans="1:16" ht="39" customHeight="1" x14ac:dyDescent="0.15">
      <c r="A35" s="22"/>
      <c r="B35" s="35"/>
      <c r="C35" s="1145" t="s">
        <v>562</v>
      </c>
      <c r="D35" s="1146"/>
      <c r="E35" s="1147"/>
      <c r="F35" s="36" t="s">
        <v>511</v>
      </c>
      <c r="G35" s="37" t="s">
        <v>511</v>
      </c>
      <c r="H35" s="37" t="s">
        <v>511</v>
      </c>
      <c r="I35" s="37" t="s">
        <v>511</v>
      </c>
      <c r="J35" s="38">
        <v>1.93</v>
      </c>
      <c r="K35" s="22"/>
      <c r="L35" s="22"/>
      <c r="M35" s="22"/>
      <c r="N35" s="22"/>
      <c r="O35" s="22"/>
      <c r="P35" s="22"/>
    </row>
    <row r="36" spans="1:16" ht="39" customHeight="1" x14ac:dyDescent="0.15">
      <c r="A36" s="22"/>
      <c r="B36" s="35"/>
      <c r="C36" s="1145" t="s">
        <v>563</v>
      </c>
      <c r="D36" s="1146"/>
      <c r="E36" s="1147"/>
      <c r="F36" s="36">
        <v>2.4300000000000002</v>
      </c>
      <c r="G36" s="37">
        <v>1.97</v>
      </c>
      <c r="H36" s="37">
        <v>1.64</v>
      </c>
      <c r="I36" s="37">
        <v>3.43</v>
      </c>
      <c r="J36" s="38">
        <v>1.89</v>
      </c>
      <c r="K36" s="22"/>
      <c r="L36" s="22"/>
      <c r="M36" s="22"/>
      <c r="N36" s="22"/>
      <c r="O36" s="22"/>
      <c r="P36" s="22"/>
    </row>
    <row r="37" spans="1:16" ht="39" customHeight="1" x14ac:dyDescent="0.15">
      <c r="A37" s="22"/>
      <c r="B37" s="35"/>
      <c r="C37" s="1145" t="s">
        <v>564</v>
      </c>
      <c r="D37" s="1146"/>
      <c r="E37" s="1147"/>
      <c r="F37" s="36">
        <v>0.57999999999999996</v>
      </c>
      <c r="G37" s="37">
        <v>0.53</v>
      </c>
      <c r="H37" s="37">
        <v>0.28000000000000003</v>
      </c>
      <c r="I37" s="37">
        <v>1</v>
      </c>
      <c r="J37" s="38">
        <v>1.1599999999999999</v>
      </c>
      <c r="K37" s="22"/>
      <c r="L37" s="22"/>
      <c r="M37" s="22"/>
      <c r="N37" s="22"/>
      <c r="O37" s="22"/>
      <c r="P37" s="22"/>
    </row>
    <row r="38" spans="1:16" ht="39" customHeight="1" x14ac:dyDescent="0.15">
      <c r="A38" s="22"/>
      <c r="B38" s="35"/>
      <c r="C38" s="1145" t="s">
        <v>565</v>
      </c>
      <c r="D38" s="1146"/>
      <c r="E38" s="1147"/>
      <c r="F38" s="36">
        <v>4.58</v>
      </c>
      <c r="G38" s="37">
        <v>4.03</v>
      </c>
      <c r="H38" s="37">
        <v>2.87</v>
      </c>
      <c r="I38" s="37">
        <v>1.49</v>
      </c>
      <c r="J38" s="38">
        <v>0.81</v>
      </c>
      <c r="K38" s="22"/>
      <c r="L38" s="22"/>
      <c r="M38" s="22"/>
      <c r="N38" s="22"/>
      <c r="O38" s="22"/>
      <c r="P38" s="22"/>
    </row>
    <row r="39" spans="1:16" ht="39" customHeight="1" x14ac:dyDescent="0.15">
      <c r="A39" s="22"/>
      <c r="B39" s="35"/>
      <c r="C39" s="1145" t="s">
        <v>566</v>
      </c>
      <c r="D39" s="1146"/>
      <c r="E39" s="1147"/>
      <c r="F39" s="36">
        <v>1.07</v>
      </c>
      <c r="G39" s="37">
        <v>1.5</v>
      </c>
      <c r="H39" s="37">
        <v>1.02</v>
      </c>
      <c r="I39" s="37">
        <v>0.65</v>
      </c>
      <c r="J39" s="38">
        <v>0.37</v>
      </c>
      <c r="K39" s="22"/>
      <c r="L39" s="22"/>
      <c r="M39" s="22"/>
      <c r="N39" s="22"/>
      <c r="O39" s="22"/>
      <c r="P39" s="22"/>
    </row>
    <row r="40" spans="1:16" ht="39" customHeight="1" x14ac:dyDescent="0.15">
      <c r="A40" s="22"/>
      <c r="B40" s="35"/>
      <c r="C40" s="1145" t="s">
        <v>567</v>
      </c>
      <c r="D40" s="1146"/>
      <c r="E40" s="1147"/>
      <c r="F40" s="36">
        <v>0.04</v>
      </c>
      <c r="G40" s="37">
        <v>0.03</v>
      </c>
      <c r="H40" s="37">
        <v>7.0000000000000007E-2</v>
      </c>
      <c r="I40" s="37">
        <v>0.04</v>
      </c>
      <c r="J40" s="38">
        <v>0.08</v>
      </c>
      <c r="K40" s="22"/>
      <c r="L40" s="22"/>
      <c r="M40" s="22"/>
      <c r="N40" s="22"/>
      <c r="O40" s="22"/>
      <c r="P40" s="22"/>
    </row>
    <row r="41" spans="1:16" ht="39" customHeight="1" x14ac:dyDescent="0.15">
      <c r="A41" s="22"/>
      <c r="B41" s="35"/>
      <c r="C41" s="1145" t="s">
        <v>568</v>
      </c>
      <c r="D41" s="1146"/>
      <c r="E41" s="1147"/>
      <c r="F41" s="36">
        <v>0</v>
      </c>
      <c r="G41" s="37">
        <v>0</v>
      </c>
      <c r="H41" s="37">
        <v>0.01</v>
      </c>
      <c r="I41" s="37">
        <v>0</v>
      </c>
      <c r="J41" s="38">
        <v>0.01</v>
      </c>
      <c r="K41" s="22"/>
      <c r="L41" s="22"/>
      <c r="M41" s="22"/>
      <c r="N41" s="22"/>
      <c r="O41" s="22"/>
      <c r="P41" s="22"/>
    </row>
    <row r="42" spans="1:16" ht="39" customHeight="1" x14ac:dyDescent="0.15">
      <c r="A42" s="22"/>
      <c r="B42" s="39"/>
      <c r="C42" s="1145" t="s">
        <v>569</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v>0.2</v>
      </c>
      <c r="G43" s="42">
        <v>0.32</v>
      </c>
      <c r="H43" s="42">
        <v>0.23</v>
      </c>
      <c r="I43" s="42">
        <v>1.66</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27x6dZDodMIoYQdCE1Dzb7ADKGAomG8CZLsOgACIGHUTk0H97qvZJgNHIjutQrE2d15sgISKqtPvMkrOLbUBA==" saltValue="fK5TOThfe4igcs6aM/BZ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1149</v>
      </c>
      <c r="L45" s="60">
        <v>1118</v>
      </c>
      <c r="M45" s="60">
        <v>1167</v>
      </c>
      <c r="N45" s="60">
        <v>1245</v>
      </c>
      <c r="O45" s="61">
        <v>1342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15">
      <c r="A48" s="48"/>
      <c r="B48" s="1178"/>
      <c r="C48" s="1179"/>
      <c r="D48" s="62"/>
      <c r="E48" s="1155" t="s">
        <v>14</v>
      </c>
      <c r="F48" s="1155"/>
      <c r="G48" s="1155"/>
      <c r="H48" s="1155"/>
      <c r="I48" s="1155"/>
      <c r="J48" s="1156"/>
      <c r="K48" s="63">
        <v>278</v>
      </c>
      <c r="L48" s="64">
        <v>296</v>
      </c>
      <c r="M48" s="64">
        <v>288</v>
      </c>
      <c r="N48" s="64">
        <v>307</v>
      </c>
      <c r="O48" s="65">
        <v>245</v>
      </c>
      <c r="P48" s="48"/>
      <c r="Q48" s="48"/>
      <c r="R48" s="48"/>
      <c r="S48" s="48"/>
      <c r="T48" s="48"/>
      <c r="U48" s="48"/>
    </row>
    <row r="49" spans="1:21" ht="30.75" customHeight="1" x14ac:dyDescent="0.15">
      <c r="A49" s="48"/>
      <c r="B49" s="1178"/>
      <c r="C49" s="1179"/>
      <c r="D49" s="62"/>
      <c r="E49" s="1155" t="s">
        <v>15</v>
      </c>
      <c r="F49" s="1155"/>
      <c r="G49" s="1155"/>
      <c r="H49" s="1155"/>
      <c r="I49" s="1155"/>
      <c r="J49" s="1156"/>
      <c r="K49" s="63">
        <v>56</v>
      </c>
      <c r="L49" s="64">
        <v>56</v>
      </c>
      <c r="M49" s="64">
        <v>56</v>
      </c>
      <c r="N49" s="64">
        <v>57</v>
      </c>
      <c r="O49" s="65">
        <v>56</v>
      </c>
      <c r="P49" s="48"/>
      <c r="Q49" s="48"/>
      <c r="R49" s="48"/>
      <c r="S49" s="48"/>
      <c r="T49" s="48"/>
      <c r="U49" s="48"/>
    </row>
    <row r="50" spans="1:21" ht="30.75" customHeight="1" x14ac:dyDescent="0.15">
      <c r="A50" s="48"/>
      <c r="B50" s="1178"/>
      <c r="C50" s="1179"/>
      <c r="D50" s="62"/>
      <c r="E50" s="1155" t="s">
        <v>16</v>
      </c>
      <c r="F50" s="1155"/>
      <c r="G50" s="1155"/>
      <c r="H50" s="1155"/>
      <c r="I50" s="1155"/>
      <c r="J50" s="1156"/>
      <c r="K50" s="63">
        <v>69</v>
      </c>
      <c r="L50" s="64">
        <v>87</v>
      </c>
      <c r="M50" s="64">
        <v>74</v>
      </c>
      <c r="N50" s="64">
        <v>99</v>
      </c>
      <c r="O50" s="65">
        <v>115</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511</v>
      </c>
      <c r="L51" s="64" t="s">
        <v>511</v>
      </c>
      <c r="M51" s="64" t="s">
        <v>511</v>
      </c>
      <c r="N51" s="64">
        <v>0</v>
      </c>
      <c r="O51" s="65" t="s">
        <v>511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1061</v>
      </c>
      <c r="L52" s="64">
        <v>1064</v>
      </c>
      <c r="M52" s="64">
        <v>1088</v>
      </c>
      <c r="N52" s="64">
        <v>1124</v>
      </c>
      <c r="O52" s="65">
        <v>1106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491</v>
      </c>
      <c r="L53" s="69">
        <v>493</v>
      </c>
      <c r="M53" s="69">
        <v>497</v>
      </c>
      <c r="N53" s="69">
        <v>584</v>
      </c>
      <c r="O53" s="70">
        <v>652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AJAiHEC83E4z9ZYTfnVyjVYHl5i8ksIbCJpR9MnmFF5kgWGhwpzWq0wXW0KTcuFkSg4QDp02W4KlvbBKRmWJg==" saltValue="8QWN5FCzUwTv2y4+27ck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6" sqref="M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96" t="s">
        <v>31</v>
      </c>
      <c r="C41" s="1197"/>
      <c r="D41" s="105"/>
      <c r="E41" s="1198" t="s">
        <v>32</v>
      </c>
      <c r="F41" s="1198"/>
      <c r="G41" s="1198"/>
      <c r="H41" s="1199"/>
      <c r="I41" s="355">
        <v>11843</v>
      </c>
      <c r="J41" s="356">
        <v>11476</v>
      </c>
      <c r="K41" s="356">
        <v>11629</v>
      </c>
      <c r="L41" s="356">
        <v>15106</v>
      </c>
      <c r="M41" s="357">
        <v>15021</v>
      </c>
    </row>
    <row r="42" spans="2:13" ht="27.75" customHeight="1" x14ac:dyDescent="0.15">
      <c r="B42" s="1186"/>
      <c r="C42" s="1187"/>
      <c r="D42" s="106"/>
      <c r="E42" s="1190" t="s">
        <v>33</v>
      </c>
      <c r="F42" s="1190"/>
      <c r="G42" s="1190"/>
      <c r="H42" s="1191"/>
      <c r="I42" s="358">
        <v>214</v>
      </c>
      <c r="J42" s="359">
        <v>193</v>
      </c>
      <c r="K42" s="359">
        <v>639</v>
      </c>
      <c r="L42" s="359">
        <v>908</v>
      </c>
      <c r="M42" s="360">
        <v>925</v>
      </c>
    </row>
    <row r="43" spans="2:13" ht="27.75" customHeight="1" x14ac:dyDescent="0.15">
      <c r="B43" s="1186"/>
      <c r="C43" s="1187"/>
      <c r="D43" s="106"/>
      <c r="E43" s="1190" t="s">
        <v>34</v>
      </c>
      <c r="F43" s="1190"/>
      <c r="G43" s="1190"/>
      <c r="H43" s="1191"/>
      <c r="I43" s="358">
        <v>3218</v>
      </c>
      <c r="J43" s="359">
        <v>3229</v>
      </c>
      <c r="K43" s="359">
        <v>3117</v>
      </c>
      <c r="L43" s="359">
        <v>3127</v>
      </c>
      <c r="M43" s="360">
        <v>2653</v>
      </c>
    </row>
    <row r="44" spans="2:13" ht="27.75" customHeight="1" x14ac:dyDescent="0.15">
      <c r="B44" s="1186"/>
      <c r="C44" s="1187"/>
      <c r="D44" s="106"/>
      <c r="E44" s="1190" t="s">
        <v>35</v>
      </c>
      <c r="F44" s="1190"/>
      <c r="G44" s="1190"/>
      <c r="H44" s="1191"/>
      <c r="I44" s="358">
        <v>352</v>
      </c>
      <c r="J44" s="359">
        <v>360</v>
      </c>
      <c r="K44" s="359">
        <v>385</v>
      </c>
      <c r="L44" s="359">
        <v>334</v>
      </c>
      <c r="M44" s="360">
        <v>284</v>
      </c>
    </row>
    <row r="45" spans="2:13" ht="27.75" customHeight="1" x14ac:dyDescent="0.15">
      <c r="B45" s="1186"/>
      <c r="C45" s="1187"/>
      <c r="D45" s="106"/>
      <c r="E45" s="1190" t="s">
        <v>36</v>
      </c>
      <c r="F45" s="1190"/>
      <c r="G45" s="1190"/>
      <c r="H45" s="1191"/>
      <c r="I45" s="358">
        <v>2495</v>
      </c>
      <c r="J45" s="359">
        <v>2448</v>
      </c>
      <c r="K45" s="359">
        <v>2399</v>
      </c>
      <c r="L45" s="359">
        <v>2333</v>
      </c>
      <c r="M45" s="360">
        <v>2286</v>
      </c>
    </row>
    <row r="46" spans="2:13" ht="27.75" customHeight="1" x14ac:dyDescent="0.15">
      <c r="B46" s="1186"/>
      <c r="C46" s="1187"/>
      <c r="D46" s="107"/>
      <c r="E46" s="1190" t="s">
        <v>37</v>
      </c>
      <c r="F46" s="1190"/>
      <c r="G46" s="1190"/>
      <c r="H46" s="1191"/>
      <c r="I46" s="358" t="s">
        <v>511</v>
      </c>
      <c r="J46" s="359" t="s">
        <v>511</v>
      </c>
      <c r="K46" s="359" t="s">
        <v>511</v>
      </c>
      <c r="L46" s="359" t="s">
        <v>511</v>
      </c>
      <c r="M46" s="360" t="s">
        <v>511</v>
      </c>
    </row>
    <row r="47" spans="2:13" ht="27.75" customHeight="1" x14ac:dyDescent="0.15">
      <c r="B47" s="1186"/>
      <c r="C47" s="1187"/>
      <c r="D47" s="108"/>
      <c r="E47" s="1200" t="s">
        <v>38</v>
      </c>
      <c r="F47" s="1201"/>
      <c r="G47" s="1201"/>
      <c r="H47" s="1202"/>
      <c r="I47" s="358" t="s">
        <v>511</v>
      </c>
      <c r="J47" s="359" t="s">
        <v>511</v>
      </c>
      <c r="K47" s="359" t="s">
        <v>511</v>
      </c>
      <c r="L47" s="359" t="s">
        <v>511</v>
      </c>
      <c r="M47" s="360" t="s">
        <v>511</v>
      </c>
    </row>
    <row r="48" spans="2:13" ht="27.75" customHeight="1" x14ac:dyDescent="0.15">
      <c r="B48" s="1186"/>
      <c r="C48" s="1187"/>
      <c r="D48" s="106"/>
      <c r="E48" s="1190" t="s">
        <v>39</v>
      </c>
      <c r="F48" s="1190"/>
      <c r="G48" s="1190"/>
      <c r="H48" s="1191"/>
      <c r="I48" s="358" t="s">
        <v>511</v>
      </c>
      <c r="J48" s="359" t="s">
        <v>511</v>
      </c>
      <c r="K48" s="359" t="s">
        <v>511</v>
      </c>
      <c r="L48" s="359" t="s">
        <v>511</v>
      </c>
      <c r="M48" s="360" t="s">
        <v>511</v>
      </c>
    </row>
    <row r="49" spans="2:13" ht="27.75" customHeight="1" x14ac:dyDescent="0.15">
      <c r="B49" s="1188"/>
      <c r="C49" s="1189"/>
      <c r="D49" s="106"/>
      <c r="E49" s="1190" t="s">
        <v>40</v>
      </c>
      <c r="F49" s="1190"/>
      <c r="G49" s="1190"/>
      <c r="H49" s="1191"/>
      <c r="I49" s="358" t="s">
        <v>511</v>
      </c>
      <c r="J49" s="359" t="s">
        <v>511</v>
      </c>
      <c r="K49" s="359" t="s">
        <v>511</v>
      </c>
      <c r="L49" s="359" t="s">
        <v>511</v>
      </c>
      <c r="M49" s="360" t="s">
        <v>511</v>
      </c>
    </row>
    <row r="50" spans="2:13" ht="27.75" customHeight="1" x14ac:dyDescent="0.15">
      <c r="B50" s="1184" t="s">
        <v>41</v>
      </c>
      <c r="C50" s="1185"/>
      <c r="D50" s="109"/>
      <c r="E50" s="1190" t="s">
        <v>42</v>
      </c>
      <c r="F50" s="1190"/>
      <c r="G50" s="1190"/>
      <c r="H50" s="1191"/>
      <c r="I50" s="358">
        <v>3706</v>
      </c>
      <c r="J50" s="359">
        <v>3554</v>
      </c>
      <c r="K50" s="359">
        <v>3453</v>
      </c>
      <c r="L50" s="359">
        <v>3527</v>
      </c>
      <c r="M50" s="360">
        <v>4247</v>
      </c>
    </row>
    <row r="51" spans="2:13" ht="27.75" customHeight="1" x14ac:dyDescent="0.15">
      <c r="B51" s="1186"/>
      <c r="C51" s="1187"/>
      <c r="D51" s="106"/>
      <c r="E51" s="1190" t="s">
        <v>43</v>
      </c>
      <c r="F51" s="1190"/>
      <c r="G51" s="1190"/>
      <c r="H51" s="1191"/>
      <c r="I51" s="358">
        <v>2163</v>
      </c>
      <c r="J51" s="359">
        <v>2175</v>
      </c>
      <c r="K51" s="359">
        <v>2175</v>
      </c>
      <c r="L51" s="359">
        <v>2174</v>
      </c>
      <c r="M51" s="360">
        <v>2166</v>
      </c>
    </row>
    <row r="52" spans="2:13" ht="27.75" customHeight="1" x14ac:dyDescent="0.15">
      <c r="B52" s="1188"/>
      <c r="C52" s="1189"/>
      <c r="D52" s="106"/>
      <c r="E52" s="1190" t="s">
        <v>44</v>
      </c>
      <c r="F52" s="1190"/>
      <c r="G52" s="1190"/>
      <c r="H52" s="1191"/>
      <c r="I52" s="358">
        <v>9979</v>
      </c>
      <c r="J52" s="359">
        <v>9879</v>
      </c>
      <c r="K52" s="359">
        <v>10162</v>
      </c>
      <c r="L52" s="359">
        <v>11198</v>
      </c>
      <c r="M52" s="360">
        <v>10871</v>
      </c>
    </row>
    <row r="53" spans="2:13" ht="27.75" customHeight="1" thickBot="1" x14ac:dyDescent="0.2">
      <c r="B53" s="1192" t="s">
        <v>45</v>
      </c>
      <c r="C53" s="1193"/>
      <c r="D53" s="110"/>
      <c r="E53" s="1194" t="s">
        <v>46</v>
      </c>
      <c r="F53" s="1194"/>
      <c r="G53" s="1194"/>
      <c r="H53" s="1195"/>
      <c r="I53" s="361">
        <v>2275</v>
      </c>
      <c r="J53" s="362">
        <v>2098</v>
      </c>
      <c r="K53" s="362">
        <v>2379</v>
      </c>
      <c r="L53" s="362">
        <v>4909</v>
      </c>
      <c r="M53" s="363">
        <v>3884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RVIyYHxqYtHNTshuHWnJdbipXIqaiP9xCbuOrG5n+3tbY5+oFD9FURshKcGvBHBX4LmlUpWU9cwV1UMo7yBOvg==" saltValue="GnFWhmG1Vq2EmZb+lnJj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1047</v>
      </c>
      <c r="G55" s="122">
        <v>1117</v>
      </c>
      <c r="H55" s="123">
        <v>1267</v>
      </c>
    </row>
    <row r="56" spans="2:8" ht="52.5" customHeight="1" x14ac:dyDescent="0.15">
      <c r="B56" s="124"/>
      <c r="C56" s="1213" t="s">
        <v>50</v>
      </c>
      <c r="D56" s="1213"/>
      <c r="E56" s="1214"/>
      <c r="F56" s="125">
        <v>9</v>
      </c>
      <c r="G56" s="125">
        <v>9</v>
      </c>
      <c r="H56" s="126">
        <v>9</v>
      </c>
    </row>
    <row r="57" spans="2:8" ht="53.25" customHeight="1" x14ac:dyDescent="0.15">
      <c r="B57" s="124"/>
      <c r="C57" s="1215" t="s">
        <v>51</v>
      </c>
      <c r="D57" s="1215"/>
      <c r="E57" s="1216"/>
      <c r="F57" s="127">
        <v>1291</v>
      </c>
      <c r="G57" s="127">
        <v>1225</v>
      </c>
      <c r="H57" s="128">
        <v>1724</v>
      </c>
    </row>
    <row r="58" spans="2:8" ht="45.75" customHeight="1" x14ac:dyDescent="0.15">
      <c r="B58" s="129"/>
      <c r="C58" s="1203" t="s">
        <v>579</v>
      </c>
      <c r="D58" s="1204"/>
      <c r="E58" s="1205"/>
      <c r="F58" s="130">
        <v>137</v>
      </c>
      <c r="G58" s="130">
        <v>305</v>
      </c>
      <c r="H58" s="131">
        <v>729</v>
      </c>
    </row>
    <row r="59" spans="2:8" ht="45.75" customHeight="1" x14ac:dyDescent="0.15">
      <c r="B59" s="129"/>
      <c r="C59" s="1203" t="s">
        <v>580</v>
      </c>
      <c r="D59" s="1204"/>
      <c r="E59" s="1205"/>
      <c r="F59" s="130">
        <v>608</v>
      </c>
      <c r="G59" s="130">
        <v>406</v>
      </c>
      <c r="H59" s="131">
        <v>295</v>
      </c>
    </row>
    <row r="60" spans="2:8" ht="45.75" customHeight="1" x14ac:dyDescent="0.15">
      <c r="B60" s="129"/>
      <c r="C60" s="1203" t="s">
        <v>577</v>
      </c>
      <c r="D60" s="1204"/>
      <c r="E60" s="1205"/>
      <c r="F60" s="130">
        <v>137</v>
      </c>
      <c r="G60" s="130">
        <v>137</v>
      </c>
      <c r="H60" s="131">
        <v>136</v>
      </c>
    </row>
    <row r="61" spans="2:8" ht="45.75" customHeight="1" x14ac:dyDescent="0.15">
      <c r="B61" s="129"/>
      <c r="C61" s="1203" t="s">
        <v>578</v>
      </c>
      <c r="D61" s="1204"/>
      <c r="E61" s="1205"/>
      <c r="F61" s="130">
        <v>99</v>
      </c>
      <c r="G61" s="130">
        <v>87</v>
      </c>
      <c r="H61" s="131">
        <v>124</v>
      </c>
    </row>
    <row r="62" spans="2:8" ht="45.75" customHeight="1" thickBot="1" x14ac:dyDescent="0.2">
      <c r="B62" s="132"/>
      <c r="C62" s="1206" t="s">
        <v>581</v>
      </c>
      <c r="D62" s="1207"/>
      <c r="E62" s="1208"/>
      <c r="F62" s="133">
        <v>17</v>
      </c>
      <c r="G62" s="133">
        <v>15</v>
      </c>
      <c r="H62" s="134">
        <v>113</v>
      </c>
    </row>
    <row r="63" spans="2:8" ht="52.5" customHeight="1" thickBot="1" x14ac:dyDescent="0.2">
      <c r="B63" s="135"/>
      <c r="C63" s="1209" t="s">
        <v>52</v>
      </c>
      <c r="D63" s="1209"/>
      <c r="E63" s="1210"/>
      <c r="F63" s="136">
        <v>2347</v>
      </c>
      <c r="G63" s="136">
        <v>2351</v>
      </c>
      <c r="H63" s="137">
        <v>3000</v>
      </c>
    </row>
    <row r="64" spans="2:8" x14ac:dyDescent="0.15"/>
  </sheetData>
  <sheetProtection algorithmName="SHA-512" hashValue="tW1Vbfj/Lg5oTzVDsPBy1s8TmiQoIlHYdMFLdVzobQ3mrSsi2ew2yQgwRUcJ2wz5b/YYxLEgjKFVWscUCSaMqg==" saltValue="c/OGw4z+K1rsU86TkiZX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45474</v>
      </c>
      <c r="E3" s="156"/>
      <c r="F3" s="157">
        <v>85173</v>
      </c>
      <c r="G3" s="158"/>
      <c r="H3" s="159"/>
    </row>
    <row r="4" spans="1:8" x14ac:dyDescent="0.15">
      <c r="A4" s="160"/>
      <c r="B4" s="161"/>
      <c r="C4" s="162"/>
      <c r="D4" s="163">
        <v>18257</v>
      </c>
      <c r="E4" s="164"/>
      <c r="F4" s="165">
        <v>43913</v>
      </c>
      <c r="G4" s="166"/>
      <c r="H4" s="167"/>
    </row>
    <row r="5" spans="1:8" x14ac:dyDescent="0.15">
      <c r="A5" s="148" t="s">
        <v>544</v>
      </c>
      <c r="B5" s="153"/>
      <c r="C5" s="154"/>
      <c r="D5" s="155">
        <v>43707</v>
      </c>
      <c r="E5" s="156"/>
      <c r="F5" s="157">
        <v>94081</v>
      </c>
      <c r="G5" s="158"/>
      <c r="H5" s="159"/>
    </row>
    <row r="6" spans="1:8" x14ac:dyDescent="0.15">
      <c r="A6" s="160"/>
      <c r="B6" s="161"/>
      <c r="C6" s="162"/>
      <c r="D6" s="163">
        <v>18764</v>
      </c>
      <c r="E6" s="164"/>
      <c r="F6" s="165">
        <v>48949</v>
      </c>
      <c r="G6" s="166"/>
      <c r="H6" s="167"/>
    </row>
    <row r="7" spans="1:8" x14ac:dyDescent="0.15">
      <c r="A7" s="148" t="s">
        <v>545</v>
      </c>
      <c r="B7" s="153"/>
      <c r="C7" s="154"/>
      <c r="D7" s="155">
        <v>92819</v>
      </c>
      <c r="E7" s="156"/>
      <c r="F7" s="157">
        <v>92632</v>
      </c>
      <c r="G7" s="158"/>
      <c r="H7" s="159"/>
    </row>
    <row r="8" spans="1:8" x14ac:dyDescent="0.15">
      <c r="A8" s="160"/>
      <c r="B8" s="161"/>
      <c r="C8" s="162"/>
      <c r="D8" s="163">
        <v>28683</v>
      </c>
      <c r="E8" s="164"/>
      <c r="F8" s="165">
        <v>47978</v>
      </c>
      <c r="G8" s="166"/>
      <c r="H8" s="167"/>
    </row>
    <row r="9" spans="1:8" x14ac:dyDescent="0.15">
      <c r="A9" s="148" t="s">
        <v>546</v>
      </c>
      <c r="B9" s="153"/>
      <c r="C9" s="154"/>
      <c r="D9" s="155">
        <v>275855</v>
      </c>
      <c r="E9" s="156"/>
      <c r="F9" s="157">
        <v>96469</v>
      </c>
      <c r="G9" s="158"/>
      <c r="H9" s="159"/>
    </row>
    <row r="10" spans="1:8" x14ac:dyDescent="0.15">
      <c r="A10" s="160"/>
      <c r="B10" s="161"/>
      <c r="C10" s="162"/>
      <c r="D10" s="163">
        <v>131125</v>
      </c>
      <c r="E10" s="164"/>
      <c r="F10" s="165">
        <v>49775</v>
      </c>
      <c r="G10" s="166"/>
      <c r="H10" s="167"/>
    </row>
    <row r="11" spans="1:8" x14ac:dyDescent="0.15">
      <c r="A11" s="148" t="s">
        <v>547</v>
      </c>
      <c r="B11" s="153"/>
      <c r="C11" s="154"/>
      <c r="D11" s="155">
        <v>169879</v>
      </c>
      <c r="E11" s="156"/>
      <c r="F11" s="157">
        <v>85743</v>
      </c>
      <c r="G11" s="158"/>
      <c r="H11" s="159"/>
    </row>
    <row r="12" spans="1:8" x14ac:dyDescent="0.15">
      <c r="A12" s="160"/>
      <c r="B12" s="161"/>
      <c r="C12" s="168"/>
      <c r="D12" s="163">
        <v>46969</v>
      </c>
      <c r="E12" s="164"/>
      <c r="F12" s="165">
        <v>45231</v>
      </c>
      <c r="G12" s="166"/>
      <c r="H12" s="167"/>
    </row>
    <row r="13" spans="1:8" x14ac:dyDescent="0.15">
      <c r="A13" s="148"/>
      <c r="B13" s="153"/>
      <c r="C13" s="169"/>
      <c r="D13" s="170">
        <v>125547</v>
      </c>
      <c r="E13" s="171"/>
      <c r="F13" s="172">
        <v>90820</v>
      </c>
      <c r="G13" s="173"/>
      <c r="H13" s="159"/>
    </row>
    <row r="14" spans="1:8" x14ac:dyDescent="0.15">
      <c r="A14" s="160"/>
      <c r="B14" s="161"/>
      <c r="C14" s="162"/>
      <c r="D14" s="163">
        <v>48760</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2.4300000000000002</v>
      </c>
      <c r="C19" s="174">
        <f>ROUND(VALUE(SUBSTITUTE(実質収支比率等に係る経年分析!G$48,"▲","-")),2)</f>
        <v>1.97</v>
      </c>
      <c r="D19" s="174">
        <f>ROUND(VALUE(SUBSTITUTE(実質収支比率等に係る経年分析!H$48,"▲","-")),2)</f>
        <v>1.65</v>
      </c>
      <c r="E19" s="174">
        <f>ROUND(VALUE(SUBSTITUTE(実質収支比率等に係る経年分析!I$48,"▲","-")),2)</f>
        <v>3.43</v>
      </c>
      <c r="F19" s="174">
        <f>ROUND(VALUE(SUBSTITUTE(実質収支比率等に係る経年分析!J$48,"▲","-")),2)</f>
        <v>1.9</v>
      </c>
    </row>
    <row r="20" spans="1:11" x14ac:dyDescent="0.15">
      <c r="A20" s="174" t="s">
        <v>56</v>
      </c>
      <c r="B20" s="174">
        <f>ROUND(VALUE(SUBSTITUTE(実質収支比率等に係る経年分析!F$47,"▲","-")),2)</f>
        <v>16.2</v>
      </c>
      <c r="C20" s="174">
        <f>ROUND(VALUE(SUBSTITUTE(実質収支比率等に係る経年分析!G$47,"▲","-")),2)</f>
        <v>14.87</v>
      </c>
      <c r="D20" s="174">
        <f>ROUND(VALUE(SUBSTITUTE(実質収支比率等に係る経年分析!H$47,"▲","-")),2)</f>
        <v>12.94</v>
      </c>
      <c r="E20" s="174">
        <f>ROUND(VALUE(SUBSTITUTE(実質収支比率等に係る経年分析!I$47,"▲","-")),2)</f>
        <v>13.1</v>
      </c>
      <c r="F20" s="174">
        <f>ROUND(VALUE(SUBSTITUTE(実質収支比率等に係る経年分析!J$47,"▲","-")),2)</f>
        <v>15.27</v>
      </c>
    </row>
    <row r="21" spans="1:11" x14ac:dyDescent="0.15">
      <c r="A21" s="174" t="s">
        <v>57</v>
      </c>
      <c r="B21" s="174">
        <f>IF(ISNUMBER(VALUE(SUBSTITUTE(実質収支比率等に係る経年分析!F$49,"▲","-"))),ROUND(VALUE(SUBSTITUTE(実質収支比率等に係る経年分析!F$49,"▲","-")),2),NA())</f>
        <v>-1.86</v>
      </c>
      <c r="C21" s="174">
        <f>IF(ISNUMBER(VALUE(SUBSTITUTE(実質収支比率等に係る経年分析!G$49,"▲","-"))),ROUND(VALUE(SUBSTITUTE(実質収支比率等に係る経年分析!G$49,"▲","-")),2),NA())</f>
        <v>-3.01</v>
      </c>
      <c r="D21" s="174">
        <f>IF(ISNUMBER(VALUE(SUBSTITUTE(実質収支比率等に係る経年分析!H$49,"▲","-"))),ROUND(VALUE(SUBSTITUTE(実質収支比率等に係る経年分析!H$49,"▲","-")),2),NA())</f>
        <v>-2.71</v>
      </c>
      <c r="E21" s="174">
        <f>IF(ISNUMBER(VALUE(SUBSTITUTE(実質収支比率等に係る経年分析!I$49,"▲","-"))),ROUND(VALUE(SUBSTITUTE(実質収支比率等に係る経年分析!I$49,"▲","-")),2),NA())</f>
        <v>1.88</v>
      </c>
      <c r="F21" s="174">
        <f>IF(ISNUMBER(VALUE(SUBSTITUTE(実質収支比率等に係る経年分析!J$49,"▲","-"))),ROUND(VALUE(SUBSTITUTE(実質収支比率等に係る経年分析!J$49,"▲","-")),2),NA())</f>
        <v>-0.99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1.66</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4.58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2.87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1.1599999999999999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2.4300000000000002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1.93</v>
      </c>
    </row>
    <row r="36" spans="1:16" x14ac:dyDescent="0.15">
      <c r="A36" s="175" t="str">
        <f>IF(連結実質赤字比率に係る赤字・黒字の構成分析!C$34="",NA(),連結実質赤字比率に係る赤字・黒字の構成分析!C$34)</f>
        <v>ワイン事業会計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13.15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1061</v>
      </c>
      <c r="E42" s="176"/>
      <c r="F42" s="176"/>
      <c r="G42" s="176">
        <f>'実質公債費比率（分子）の構造'!L$52</f>
        <v>1064</v>
      </c>
      <c r="H42" s="176"/>
      <c r="I42" s="176"/>
      <c r="J42" s="176">
        <f>'実質公債費比率（分子）の構造'!M$52</f>
        <v>1088</v>
      </c>
      <c r="K42" s="176"/>
      <c r="L42" s="176"/>
      <c r="M42" s="176">
        <f>'実質公債費比率（分子）の構造'!N$52</f>
        <v>1124</v>
      </c>
      <c r="N42" s="176"/>
      <c r="O42" s="176"/>
      <c r="P42" s="176">
        <f>'実質公債費比率（分子）の構造'!O$52</f>
        <v>1106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69</v>
      </c>
      <c r="C44" s="176"/>
      <c r="D44" s="176"/>
      <c r="E44" s="176">
        <f>'実質公債費比率（分子）の構造'!L$50</f>
        <v>87</v>
      </c>
      <c r="F44" s="176"/>
      <c r="G44" s="176"/>
      <c r="H44" s="176">
        <f>'実質公債費比率（分子）の構造'!M$50</f>
        <v>74</v>
      </c>
      <c r="I44" s="176"/>
      <c r="J44" s="176"/>
      <c r="K44" s="176">
        <f>'実質公債費比率（分子）の構造'!N$50</f>
        <v>99</v>
      </c>
      <c r="L44" s="176"/>
      <c r="M44" s="176"/>
      <c r="N44" s="176">
        <f>'実質公債費比率（分子）の構造'!O$50</f>
        <v>115</v>
      </c>
      <c r="O44" s="176"/>
      <c r="P44" s="176"/>
    </row>
    <row r="45" spans="1:16" x14ac:dyDescent="0.15">
      <c r="A45" s="176" t="s">
        <v>67</v>
      </c>
      <c r="B45" s="176">
        <f>'実質公債費比率（分子）の構造'!K$49</f>
        <v>56</v>
      </c>
      <c r="C45" s="176"/>
      <c r="D45" s="176"/>
      <c r="E45" s="176">
        <f>'実質公債費比率（分子）の構造'!L$49</f>
        <v>56</v>
      </c>
      <c r="F45" s="176"/>
      <c r="G45" s="176"/>
      <c r="H45" s="176">
        <f>'実質公債費比率（分子）の構造'!M$49</f>
        <v>56</v>
      </c>
      <c r="I45" s="176"/>
      <c r="J45" s="176"/>
      <c r="K45" s="176">
        <f>'実質公債費比率（分子）の構造'!N$49</f>
        <v>57</v>
      </c>
      <c r="L45" s="176"/>
      <c r="M45" s="176"/>
      <c r="N45" s="176">
        <f>'実質公債費比率（分子）の構造'!O$49</f>
        <v>56</v>
      </c>
      <c r="O45" s="176"/>
      <c r="P45" s="176"/>
    </row>
    <row r="46" spans="1:16" x14ac:dyDescent="0.15">
      <c r="A46" s="176" t="s">
        <v>68</v>
      </c>
      <c r="B46" s="176">
        <f>'実質公債費比率（分子）の構造'!K$48</f>
        <v>278</v>
      </c>
      <c r="C46" s="176"/>
      <c r="D46" s="176"/>
      <c r="E46" s="176">
        <f>'実質公債費比率（分子）の構造'!L$48</f>
        <v>296</v>
      </c>
      <c r="F46" s="176"/>
      <c r="G46" s="176"/>
      <c r="H46" s="176">
        <f>'実質公債費比率（分子）の構造'!M$48</f>
        <v>288</v>
      </c>
      <c r="I46" s="176"/>
      <c r="J46" s="176"/>
      <c r="K46" s="176">
        <f>'実質公債費比率（分子）の構造'!N$48</f>
        <v>307</v>
      </c>
      <c r="L46" s="176"/>
      <c r="M46" s="176"/>
      <c r="N46" s="176">
        <f>'実質公債費比率（分子）の構造'!O$48</f>
        <v>245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1149</v>
      </c>
      <c r="C49" s="176"/>
      <c r="D49" s="176"/>
      <c r="E49" s="176">
        <f>'実質公債費比率（分子）の構造'!L$45</f>
        <v>1118</v>
      </c>
      <c r="F49" s="176"/>
      <c r="G49" s="176"/>
      <c r="H49" s="176">
        <f>'実質公債費比率（分子）の構造'!M$45</f>
        <v>1167</v>
      </c>
      <c r="I49" s="176"/>
      <c r="J49" s="176"/>
      <c r="K49" s="176">
        <f>'実質公債費比率（分子）の構造'!N$45</f>
        <v>1245</v>
      </c>
      <c r="L49" s="176"/>
      <c r="M49" s="176"/>
      <c r="N49" s="176">
        <f>'実質公債費比率（分子）の構造'!O$45</f>
        <v>1342</v>
      </c>
      <c r="O49" s="176"/>
      <c r="P49" s="176"/>
    </row>
    <row r="50" spans="1:16" x14ac:dyDescent="0.15">
      <c r="A50" s="176" t="s">
        <v>72</v>
      </c>
      <c r="B50" s="176" t="e">
        <f>NA()</f>
        <v>#N/A</v>
      </c>
      <c r="C50" s="176">
        <f>IF(ISNUMBER('実質公債費比率（分子）の構造'!K$53),'実質公債費比率（分子）の構造'!K$53,NA())</f>
        <v>491</v>
      </c>
      <c r="D50" s="176" t="e">
        <f>NA()</f>
        <v>#N/A</v>
      </c>
      <c r="E50" s="176" t="e">
        <f>NA()</f>
        <v>#N/A</v>
      </c>
      <c r="F50" s="176">
        <f>IF(ISNUMBER('実質公債費比率（分子）の構造'!L$53),'実質公債費比率（分子）の構造'!L$53,NA())</f>
        <v>493</v>
      </c>
      <c r="G50" s="176" t="e">
        <f>NA()</f>
        <v>#N/A</v>
      </c>
      <c r="H50" s="176" t="e">
        <f>NA()</f>
        <v>#N/A</v>
      </c>
      <c r="I50" s="176">
        <f>IF(ISNUMBER('実質公債費比率（分子）の構造'!M$53),'実質公債費比率（分子）の構造'!M$53,NA())</f>
        <v>497</v>
      </c>
      <c r="J50" s="176" t="e">
        <f>NA()</f>
        <v>#N/A</v>
      </c>
      <c r="K50" s="176" t="e">
        <f>NA()</f>
        <v>#N/A</v>
      </c>
      <c r="L50" s="176">
        <f>IF(ISNUMBER('実質公債費比率（分子）の構造'!N$53),'実質公債費比率（分子）の構造'!N$53,NA())</f>
        <v>584</v>
      </c>
      <c r="M50" s="176" t="e">
        <f>NA()</f>
        <v>#N/A</v>
      </c>
      <c r="N50" s="176" t="e">
        <f>NA()</f>
        <v>#N/A</v>
      </c>
      <c r="O50" s="176">
        <f>IF(ISNUMBER('実質公債費比率（分子）の構造'!O$53),'実質公債費比率（分子）の構造'!O$53,NA())</f>
        <v>652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9979</v>
      </c>
      <c r="E56" s="175"/>
      <c r="F56" s="175"/>
      <c r="G56" s="175">
        <f>'将来負担比率（分子）の構造'!J$52</f>
        <v>9879</v>
      </c>
      <c r="H56" s="175"/>
      <c r="I56" s="175"/>
      <c r="J56" s="175">
        <f>'将来負担比率（分子）の構造'!K$52</f>
        <v>10162</v>
      </c>
      <c r="K56" s="175"/>
      <c r="L56" s="175"/>
      <c r="M56" s="175">
        <f>'将来負担比率（分子）の構造'!L$52</f>
        <v>11198</v>
      </c>
      <c r="N56" s="175"/>
      <c r="O56" s="175"/>
      <c r="P56" s="175">
        <f>'将来負担比率（分子）の構造'!M$52</f>
        <v>10871</v>
      </c>
    </row>
    <row r="57" spans="1:16" x14ac:dyDescent="0.15">
      <c r="A57" s="175" t="s">
        <v>43</v>
      </c>
      <c r="B57" s="175"/>
      <c r="C57" s="175"/>
      <c r="D57" s="175">
        <f>'将来負担比率（分子）の構造'!I$51</f>
        <v>2163</v>
      </c>
      <c r="E57" s="175"/>
      <c r="F57" s="175"/>
      <c r="G57" s="175">
        <f>'将来負担比率（分子）の構造'!J$51</f>
        <v>2175</v>
      </c>
      <c r="H57" s="175"/>
      <c r="I57" s="175"/>
      <c r="J57" s="175">
        <f>'将来負担比率（分子）の構造'!K$51</f>
        <v>2175</v>
      </c>
      <c r="K57" s="175"/>
      <c r="L57" s="175"/>
      <c r="M57" s="175">
        <f>'将来負担比率（分子）の構造'!L$51</f>
        <v>2174</v>
      </c>
      <c r="N57" s="175"/>
      <c r="O57" s="175"/>
      <c r="P57" s="175">
        <f>'将来負担比率（分子）の構造'!M$51</f>
        <v>2166</v>
      </c>
    </row>
    <row r="58" spans="1:16" x14ac:dyDescent="0.15">
      <c r="A58" s="175" t="s">
        <v>42</v>
      </c>
      <c r="B58" s="175"/>
      <c r="C58" s="175"/>
      <c r="D58" s="175">
        <f>'将来負担比率（分子）の構造'!I$50</f>
        <v>3706</v>
      </c>
      <c r="E58" s="175"/>
      <c r="F58" s="175"/>
      <c r="G58" s="175">
        <f>'将来負担比率（分子）の構造'!J$50</f>
        <v>3554</v>
      </c>
      <c r="H58" s="175"/>
      <c r="I58" s="175"/>
      <c r="J58" s="175">
        <f>'将来負担比率（分子）の構造'!K$50</f>
        <v>3453</v>
      </c>
      <c r="K58" s="175"/>
      <c r="L58" s="175"/>
      <c r="M58" s="175">
        <f>'将来負担比率（分子）の構造'!L$50</f>
        <v>3527</v>
      </c>
      <c r="N58" s="175"/>
      <c r="O58" s="175"/>
      <c r="P58" s="175">
        <f>'将来負担比率（分子）の構造'!M$50</f>
        <v>4247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2495</v>
      </c>
      <c r="C62" s="175"/>
      <c r="D62" s="175"/>
      <c r="E62" s="175">
        <f>'将来負担比率（分子）の構造'!J$45</f>
        <v>2448</v>
      </c>
      <c r="F62" s="175"/>
      <c r="G62" s="175"/>
      <c r="H62" s="175">
        <f>'将来負担比率（分子）の構造'!K$45</f>
        <v>2399</v>
      </c>
      <c r="I62" s="175"/>
      <c r="J62" s="175"/>
      <c r="K62" s="175">
        <f>'将来負担比率（分子）の構造'!L$45</f>
        <v>2333</v>
      </c>
      <c r="L62" s="175"/>
      <c r="M62" s="175"/>
      <c r="N62" s="175">
        <f>'将来負担比率（分子）の構造'!M$45</f>
        <v>2286</v>
      </c>
      <c r="O62" s="175"/>
      <c r="P62" s="175"/>
    </row>
    <row r="63" spans="1:16" x14ac:dyDescent="0.15">
      <c r="A63" s="175" t="s">
        <v>35</v>
      </c>
      <c r="B63" s="175">
        <f>'将来負担比率（分子）の構造'!I$44</f>
        <v>352</v>
      </c>
      <c r="C63" s="175"/>
      <c r="D63" s="175"/>
      <c r="E63" s="175">
        <f>'将来負担比率（分子）の構造'!J$44</f>
        <v>360</v>
      </c>
      <c r="F63" s="175"/>
      <c r="G63" s="175"/>
      <c r="H63" s="175">
        <f>'将来負担比率（分子）の構造'!K$44</f>
        <v>385</v>
      </c>
      <c r="I63" s="175"/>
      <c r="J63" s="175"/>
      <c r="K63" s="175">
        <f>'将来負担比率（分子）の構造'!L$44</f>
        <v>334</v>
      </c>
      <c r="L63" s="175"/>
      <c r="M63" s="175"/>
      <c r="N63" s="175">
        <f>'将来負担比率（分子）の構造'!M$44</f>
        <v>284</v>
      </c>
      <c r="O63" s="175"/>
      <c r="P63" s="175"/>
    </row>
    <row r="64" spans="1:16" x14ac:dyDescent="0.15">
      <c r="A64" s="175" t="s">
        <v>34</v>
      </c>
      <c r="B64" s="175">
        <f>'将来負担比率（分子）の構造'!I$43</f>
        <v>3218</v>
      </c>
      <c r="C64" s="175"/>
      <c r="D64" s="175"/>
      <c r="E64" s="175">
        <f>'将来負担比率（分子）の構造'!J$43</f>
        <v>3229</v>
      </c>
      <c r="F64" s="175"/>
      <c r="G64" s="175"/>
      <c r="H64" s="175">
        <f>'将来負担比率（分子）の構造'!K$43</f>
        <v>3117</v>
      </c>
      <c r="I64" s="175"/>
      <c r="J64" s="175"/>
      <c r="K64" s="175">
        <f>'将来負担比率（分子）の構造'!L$43</f>
        <v>3127</v>
      </c>
      <c r="L64" s="175"/>
      <c r="M64" s="175"/>
      <c r="N64" s="175">
        <f>'将来負担比率（分子）の構造'!M$43</f>
        <v>2653</v>
      </c>
      <c r="O64" s="175"/>
      <c r="P64" s="175"/>
    </row>
    <row r="65" spans="1:16" x14ac:dyDescent="0.15">
      <c r="A65" s="175" t="s">
        <v>33</v>
      </c>
      <c r="B65" s="175">
        <f>'将来負担比率（分子）の構造'!I$42</f>
        <v>214</v>
      </c>
      <c r="C65" s="175"/>
      <c r="D65" s="175"/>
      <c r="E65" s="175">
        <f>'将来負担比率（分子）の構造'!J$42</f>
        <v>193</v>
      </c>
      <c r="F65" s="175"/>
      <c r="G65" s="175"/>
      <c r="H65" s="175">
        <f>'将来負担比率（分子）の構造'!K$42</f>
        <v>639</v>
      </c>
      <c r="I65" s="175"/>
      <c r="J65" s="175"/>
      <c r="K65" s="175">
        <f>'将来負担比率（分子）の構造'!L$42</f>
        <v>908</v>
      </c>
      <c r="L65" s="175"/>
      <c r="M65" s="175"/>
      <c r="N65" s="175">
        <f>'将来負担比率（分子）の構造'!M$42</f>
        <v>925</v>
      </c>
      <c r="O65" s="175"/>
      <c r="P65" s="175"/>
    </row>
    <row r="66" spans="1:16" x14ac:dyDescent="0.15">
      <c r="A66" s="175" t="s">
        <v>32</v>
      </c>
      <c r="B66" s="175">
        <f>'将来負担比率（分子）の構造'!I$41</f>
        <v>11843</v>
      </c>
      <c r="C66" s="175"/>
      <c r="D66" s="175"/>
      <c r="E66" s="175">
        <f>'将来負担比率（分子）の構造'!J$41</f>
        <v>11476</v>
      </c>
      <c r="F66" s="175"/>
      <c r="G66" s="175"/>
      <c r="H66" s="175">
        <f>'将来負担比率（分子）の構造'!K$41</f>
        <v>11629</v>
      </c>
      <c r="I66" s="175"/>
      <c r="J66" s="175"/>
      <c r="K66" s="175">
        <f>'将来負担比率（分子）の構造'!L$41</f>
        <v>15106</v>
      </c>
      <c r="L66" s="175"/>
      <c r="M66" s="175"/>
      <c r="N66" s="175">
        <f>'将来負担比率（分子）の構造'!M$41</f>
        <v>15021</v>
      </c>
      <c r="O66" s="175"/>
      <c r="P66" s="175"/>
    </row>
    <row r="67" spans="1:16" x14ac:dyDescent="0.15">
      <c r="A67" s="175" t="s">
        <v>76</v>
      </c>
      <c r="B67" s="175" t="e">
        <f>NA()</f>
        <v>#N/A</v>
      </c>
      <c r="C67" s="175">
        <f>IF(ISNUMBER('将来負担比率（分子）の構造'!I$53), IF('将来負担比率（分子）の構造'!I$53 &lt; 0, 0, '将来負担比率（分子）の構造'!I$53), NA())</f>
        <v>2275</v>
      </c>
      <c r="D67" s="175" t="e">
        <f>NA()</f>
        <v>#N/A</v>
      </c>
      <c r="E67" s="175" t="e">
        <f>NA()</f>
        <v>#N/A</v>
      </c>
      <c r="F67" s="175">
        <f>IF(ISNUMBER('将来負担比率（分子）の構造'!J$53), IF('将来負担比率（分子）の構造'!J$53 &lt; 0, 0, '将来負担比率（分子）の構造'!J$53), NA())</f>
        <v>2098</v>
      </c>
      <c r="G67" s="175" t="e">
        <f>NA()</f>
        <v>#N/A</v>
      </c>
      <c r="H67" s="175" t="e">
        <f>NA()</f>
        <v>#N/A</v>
      </c>
      <c r="I67" s="175">
        <f>IF(ISNUMBER('将来負担比率（分子）の構造'!K$53), IF('将来負担比率（分子）の構造'!K$53 &lt; 0, 0, '将来負担比率（分子）の構造'!K$53), NA())</f>
        <v>2379</v>
      </c>
      <c r="J67" s="175" t="e">
        <f>NA()</f>
        <v>#N/A</v>
      </c>
      <c r="K67" s="175" t="e">
        <f>NA()</f>
        <v>#N/A</v>
      </c>
      <c r="L67" s="175">
        <f>IF(ISNUMBER('将来負担比率（分子）の構造'!L$53), IF('将来負担比率（分子）の構造'!L$53 &lt; 0, 0, '将来負担比率（分子）の構造'!L$53), NA())</f>
        <v>4909</v>
      </c>
      <c r="M67" s="175" t="e">
        <f>NA()</f>
        <v>#N/A</v>
      </c>
      <c r="N67" s="175" t="e">
        <f>NA()</f>
        <v>#N/A</v>
      </c>
      <c r="O67" s="175">
        <f>IF(ISNUMBER('将来負担比率（分子）の構造'!M$53), IF('将来負担比率（分子）の構造'!M$53 &lt; 0, 0, '将来負担比率（分子）の構造'!M$53), NA())</f>
        <v>3884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1047</v>
      </c>
      <c r="C72" s="179">
        <f>基金残高に係る経年分析!G55</f>
        <v>1117</v>
      </c>
      <c r="D72" s="179">
        <f>基金残高に係る経年分析!H55</f>
        <v>1267</v>
      </c>
    </row>
    <row r="73" spans="1:16" x14ac:dyDescent="0.15">
      <c r="A73" s="178" t="s">
        <v>79</v>
      </c>
      <c r="B73" s="179">
        <f>基金残高に係る経年分析!F56</f>
        <v>9</v>
      </c>
      <c r="C73" s="179">
        <f>基金残高に係る経年分析!G56</f>
        <v>9</v>
      </c>
      <c r="D73" s="179">
        <f>基金残高に係る経年分析!H56</f>
        <v>9</v>
      </c>
    </row>
    <row r="74" spans="1:16" x14ac:dyDescent="0.15">
      <c r="A74" s="178" t="s">
        <v>80</v>
      </c>
      <c r="B74" s="179">
        <f>基金残高に係る経年分析!F57</f>
        <v>1291</v>
      </c>
      <c r="C74" s="179">
        <f>基金残高に係る経年分析!G57</f>
        <v>1225</v>
      </c>
      <c r="D74" s="179">
        <f>基金残高に係る経年分析!H57</f>
        <v>1724</v>
      </c>
    </row>
  </sheetData>
  <sheetProtection algorithmName="SHA-512" hashValue="hfFM/Q8DvkT00f1wZ7pWYBPdXUsGfF7Q0OfwYxUOmpn24K8k5dCWy0/QfwnpukMIer3rdKB740Fk0xvvL1NPmg==" saltValue="BJTSoYTSM0sSGVui9yc8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2740920</v>
      </c>
      <c r="S5" s="674"/>
      <c r="T5" s="674"/>
      <c r="U5" s="674"/>
      <c r="V5" s="674"/>
      <c r="W5" s="674"/>
      <c r="X5" s="674"/>
      <c r="Y5" s="702"/>
      <c r="Z5" s="715">
        <v>16</v>
      </c>
      <c r="AA5" s="715"/>
      <c r="AB5" s="715"/>
      <c r="AC5" s="715"/>
      <c r="AD5" s="716">
        <v>2609816</v>
      </c>
      <c r="AE5" s="716"/>
      <c r="AF5" s="716"/>
      <c r="AG5" s="716"/>
      <c r="AH5" s="716"/>
      <c r="AI5" s="716"/>
      <c r="AJ5" s="716"/>
      <c r="AK5" s="716"/>
      <c r="AL5" s="703">
        <v>31.2</v>
      </c>
      <c r="AM5" s="685"/>
      <c r="AN5" s="685"/>
      <c r="AO5" s="704"/>
      <c r="AP5" s="676" t="s">
        <v>234</v>
      </c>
      <c r="AQ5" s="677"/>
      <c r="AR5" s="677"/>
      <c r="AS5" s="677"/>
      <c r="AT5" s="677"/>
      <c r="AU5" s="677"/>
      <c r="AV5" s="677"/>
      <c r="AW5" s="677"/>
      <c r="AX5" s="677"/>
      <c r="AY5" s="677"/>
      <c r="AZ5" s="677"/>
      <c r="BA5" s="677"/>
      <c r="BB5" s="677"/>
      <c r="BC5" s="677"/>
      <c r="BD5" s="677"/>
      <c r="BE5" s="677"/>
      <c r="BF5" s="678"/>
      <c r="BG5" s="621">
        <v>2565524</v>
      </c>
      <c r="BH5" s="622"/>
      <c r="BI5" s="622"/>
      <c r="BJ5" s="622"/>
      <c r="BK5" s="622"/>
      <c r="BL5" s="622"/>
      <c r="BM5" s="622"/>
      <c r="BN5" s="623"/>
      <c r="BO5" s="659">
        <v>93.6</v>
      </c>
      <c r="BP5" s="659"/>
      <c r="BQ5" s="659"/>
      <c r="BR5" s="659"/>
      <c r="BS5" s="660">
        <v>33007</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212129</v>
      </c>
      <c r="S6" s="622"/>
      <c r="T6" s="622"/>
      <c r="U6" s="622"/>
      <c r="V6" s="622"/>
      <c r="W6" s="622"/>
      <c r="X6" s="622"/>
      <c r="Y6" s="623"/>
      <c r="Z6" s="659">
        <v>1.2</v>
      </c>
      <c r="AA6" s="659"/>
      <c r="AB6" s="659"/>
      <c r="AC6" s="659"/>
      <c r="AD6" s="660">
        <v>212129</v>
      </c>
      <c r="AE6" s="660"/>
      <c r="AF6" s="660"/>
      <c r="AG6" s="660"/>
      <c r="AH6" s="660"/>
      <c r="AI6" s="660"/>
      <c r="AJ6" s="660"/>
      <c r="AK6" s="660"/>
      <c r="AL6" s="624">
        <v>2.5</v>
      </c>
      <c r="AM6" s="625"/>
      <c r="AN6" s="625"/>
      <c r="AO6" s="661"/>
      <c r="AP6" s="618" t="s">
        <v>239</v>
      </c>
      <c r="AQ6" s="619"/>
      <c r="AR6" s="619"/>
      <c r="AS6" s="619"/>
      <c r="AT6" s="619"/>
      <c r="AU6" s="619"/>
      <c r="AV6" s="619"/>
      <c r="AW6" s="619"/>
      <c r="AX6" s="619"/>
      <c r="AY6" s="619"/>
      <c r="AZ6" s="619"/>
      <c r="BA6" s="619"/>
      <c r="BB6" s="619"/>
      <c r="BC6" s="619"/>
      <c r="BD6" s="619"/>
      <c r="BE6" s="619"/>
      <c r="BF6" s="620"/>
      <c r="BG6" s="621">
        <v>2565524</v>
      </c>
      <c r="BH6" s="622"/>
      <c r="BI6" s="622"/>
      <c r="BJ6" s="622"/>
      <c r="BK6" s="622"/>
      <c r="BL6" s="622"/>
      <c r="BM6" s="622"/>
      <c r="BN6" s="623"/>
      <c r="BO6" s="659">
        <v>93.6</v>
      </c>
      <c r="BP6" s="659"/>
      <c r="BQ6" s="659"/>
      <c r="BR6" s="659"/>
      <c r="BS6" s="660">
        <v>33007</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165865</v>
      </c>
      <c r="CS6" s="622"/>
      <c r="CT6" s="622"/>
      <c r="CU6" s="622"/>
      <c r="CV6" s="622"/>
      <c r="CW6" s="622"/>
      <c r="CX6" s="622"/>
      <c r="CY6" s="623"/>
      <c r="CZ6" s="703">
        <v>1</v>
      </c>
      <c r="DA6" s="685"/>
      <c r="DB6" s="685"/>
      <c r="DC6" s="705"/>
      <c r="DD6" s="627">
        <v>3879</v>
      </c>
      <c r="DE6" s="622"/>
      <c r="DF6" s="622"/>
      <c r="DG6" s="622"/>
      <c r="DH6" s="622"/>
      <c r="DI6" s="622"/>
      <c r="DJ6" s="622"/>
      <c r="DK6" s="622"/>
      <c r="DL6" s="622"/>
      <c r="DM6" s="622"/>
      <c r="DN6" s="622"/>
      <c r="DO6" s="622"/>
      <c r="DP6" s="623"/>
      <c r="DQ6" s="627">
        <v>165865</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980</v>
      </c>
      <c r="S7" s="622"/>
      <c r="T7" s="622"/>
      <c r="U7" s="622"/>
      <c r="V7" s="622"/>
      <c r="W7" s="622"/>
      <c r="X7" s="622"/>
      <c r="Y7" s="623"/>
      <c r="Z7" s="659">
        <v>0</v>
      </c>
      <c r="AA7" s="659"/>
      <c r="AB7" s="659"/>
      <c r="AC7" s="659"/>
      <c r="AD7" s="660">
        <v>980</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1251422</v>
      </c>
      <c r="BH7" s="622"/>
      <c r="BI7" s="622"/>
      <c r="BJ7" s="622"/>
      <c r="BK7" s="622"/>
      <c r="BL7" s="622"/>
      <c r="BM7" s="622"/>
      <c r="BN7" s="623"/>
      <c r="BO7" s="659">
        <v>45.7</v>
      </c>
      <c r="BP7" s="659"/>
      <c r="BQ7" s="659"/>
      <c r="BR7" s="659"/>
      <c r="BS7" s="660">
        <v>33007</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3860365</v>
      </c>
      <c r="CS7" s="622"/>
      <c r="CT7" s="622"/>
      <c r="CU7" s="622"/>
      <c r="CV7" s="622"/>
      <c r="CW7" s="622"/>
      <c r="CX7" s="622"/>
      <c r="CY7" s="623"/>
      <c r="CZ7" s="659">
        <v>22.8</v>
      </c>
      <c r="DA7" s="659"/>
      <c r="DB7" s="659"/>
      <c r="DC7" s="659"/>
      <c r="DD7" s="627">
        <v>1457733</v>
      </c>
      <c r="DE7" s="622"/>
      <c r="DF7" s="622"/>
      <c r="DG7" s="622"/>
      <c r="DH7" s="622"/>
      <c r="DI7" s="622"/>
      <c r="DJ7" s="622"/>
      <c r="DK7" s="622"/>
      <c r="DL7" s="622"/>
      <c r="DM7" s="622"/>
      <c r="DN7" s="622"/>
      <c r="DO7" s="622"/>
      <c r="DP7" s="623"/>
      <c r="DQ7" s="627">
        <v>1390530</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7135</v>
      </c>
      <c r="S8" s="622"/>
      <c r="T8" s="622"/>
      <c r="U8" s="622"/>
      <c r="V8" s="622"/>
      <c r="W8" s="622"/>
      <c r="X8" s="622"/>
      <c r="Y8" s="623"/>
      <c r="Z8" s="659">
        <v>0</v>
      </c>
      <c r="AA8" s="659"/>
      <c r="AB8" s="659"/>
      <c r="AC8" s="659"/>
      <c r="AD8" s="660">
        <v>7135</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35890</v>
      </c>
      <c r="BH8" s="622"/>
      <c r="BI8" s="622"/>
      <c r="BJ8" s="622"/>
      <c r="BK8" s="622"/>
      <c r="BL8" s="622"/>
      <c r="BM8" s="622"/>
      <c r="BN8" s="623"/>
      <c r="BO8" s="659">
        <v>1.3</v>
      </c>
      <c r="BP8" s="659"/>
      <c r="BQ8" s="659"/>
      <c r="BR8" s="659"/>
      <c r="BS8" s="660" t="s">
        <v>246</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4610743</v>
      </c>
      <c r="CS8" s="622"/>
      <c r="CT8" s="622"/>
      <c r="CU8" s="622"/>
      <c r="CV8" s="622"/>
      <c r="CW8" s="622"/>
      <c r="CX8" s="622"/>
      <c r="CY8" s="623"/>
      <c r="CZ8" s="659">
        <v>27.2</v>
      </c>
      <c r="DA8" s="659"/>
      <c r="DB8" s="659"/>
      <c r="DC8" s="659"/>
      <c r="DD8" s="627">
        <v>52228</v>
      </c>
      <c r="DE8" s="622"/>
      <c r="DF8" s="622"/>
      <c r="DG8" s="622"/>
      <c r="DH8" s="622"/>
      <c r="DI8" s="622"/>
      <c r="DJ8" s="622"/>
      <c r="DK8" s="622"/>
      <c r="DL8" s="622"/>
      <c r="DM8" s="622"/>
      <c r="DN8" s="622"/>
      <c r="DO8" s="622"/>
      <c r="DP8" s="623"/>
      <c r="DQ8" s="627">
        <v>2419261</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5745</v>
      </c>
      <c r="S9" s="622"/>
      <c r="T9" s="622"/>
      <c r="U9" s="622"/>
      <c r="V9" s="622"/>
      <c r="W9" s="622"/>
      <c r="X9" s="622"/>
      <c r="Y9" s="623"/>
      <c r="Z9" s="659">
        <v>0</v>
      </c>
      <c r="AA9" s="659"/>
      <c r="AB9" s="659"/>
      <c r="AC9" s="659"/>
      <c r="AD9" s="660">
        <v>5745</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1033957</v>
      </c>
      <c r="BH9" s="622"/>
      <c r="BI9" s="622"/>
      <c r="BJ9" s="622"/>
      <c r="BK9" s="622"/>
      <c r="BL9" s="622"/>
      <c r="BM9" s="622"/>
      <c r="BN9" s="623"/>
      <c r="BO9" s="659">
        <v>37.700000000000003</v>
      </c>
      <c r="BP9" s="659"/>
      <c r="BQ9" s="659"/>
      <c r="BR9" s="659"/>
      <c r="BS9" s="660" t="s">
        <v>180</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1131567</v>
      </c>
      <c r="CS9" s="622"/>
      <c r="CT9" s="622"/>
      <c r="CU9" s="622"/>
      <c r="CV9" s="622"/>
      <c r="CW9" s="622"/>
      <c r="CX9" s="622"/>
      <c r="CY9" s="623"/>
      <c r="CZ9" s="659">
        <v>6.7</v>
      </c>
      <c r="DA9" s="659"/>
      <c r="DB9" s="659"/>
      <c r="DC9" s="659"/>
      <c r="DD9" s="627">
        <v>51975</v>
      </c>
      <c r="DE9" s="622"/>
      <c r="DF9" s="622"/>
      <c r="DG9" s="622"/>
      <c r="DH9" s="622"/>
      <c r="DI9" s="622"/>
      <c r="DJ9" s="622"/>
      <c r="DK9" s="622"/>
      <c r="DL9" s="622"/>
      <c r="DM9" s="622"/>
      <c r="DN9" s="622"/>
      <c r="DO9" s="622"/>
      <c r="DP9" s="623"/>
      <c r="DQ9" s="627">
        <v>943046</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180</v>
      </c>
      <c r="AE10" s="660"/>
      <c r="AF10" s="660"/>
      <c r="AG10" s="660"/>
      <c r="AH10" s="660"/>
      <c r="AI10" s="660"/>
      <c r="AJ10" s="660"/>
      <c r="AK10" s="660"/>
      <c r="AL10" s="624" t="s">
        <v>130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94628</v>
      </c>
      <c r="BH10" s="622"/>
      <c r="BI10" s="622"/>
      <c r="BJ10" s="622"/>
      <c r="BK10" s="622"/>
      <c r="BL10" s="622"/>
      <c r="BM10" s="622"/>
      <c r="BN10" s="623"/>
      <c r="BO10" s="659">
        <v>3.5</v>
      </c>
      <c r="BP10" s="659"/>
      <c r="BQ10" s="659"/>
      <c r="BR10" s="659"/>
      <c r="BS10" s="660">
        <v>15761</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24051</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23601</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579022</v>
      </c>
      <c r="S11" s="622"/>
      <c r="T11" s="622"/>
      <c r="U11" s="622"/>
      <c r="V11" s="622"/>
      <c r="W11" s="622"/>
      <c r="X11" s="622"/>
      <c r="Y11" s="623"/>
      <c r="Z11" s="624">
        <v>3.4</v>
      </c>
      <c r="AA11" s="625"/>
      <c r="AB11" s="625"/>
      <c r="AC11" s="626"/>
      <c r="AD11" s="627">
        <v>579022</v>
      </c>
      <c r="AE11" s="622"/>
      <c r="AF11" s="622"/>
      <c r="AG11" s="622"/>
      <c r="AH11" s="622"/>
      <c r="AI11" s="622"/>
      <c r="AJ11" s="622"/>
      <c r="AK11" s="623"/>
      <c r="AL11" s="624">
        <v>6.9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86947</v>
      </c>
      <c r="BH11" s="622"/>
      <c r="BI11" s="622"/>
      <c r="BJ11" s="622"/>
      <c r="BK11" s="622"/>
      <c r="BL11" s="622"/>
      <c r="BM11" s="622"/>
      <c r="BN11" s="623"/>
      <c r="BO11" s="659">
        <v>3.2</v>
      </c>
      <c r="BP11" s="659"/>
      <c r="BQ11" s="659"/>
      <c r="BR11" s="659"/>
      <c r="BS11" s="660">
        <v>17246</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1198351</v>
      </c>
      <c r="CS11" s="622"/>
      <c r="CT11" s="622"/>
      <c r="CU11" s="622"/>
      <c r="CV11" s="622"/>
      <c r="CW11" s="622"/>
      <c r="CX11" s="622"/>
      <c r="CY11" s="623"/>
      <c r="CZ11" s="659">
        <v>7.1</v>
      </c>
      <c r="DA11" s="659"/>
      <c r="DB11" s="659"/>
      <c r="DC11" s="659"/>
      <c r="DD11" s="627">
        <v>490085</v>
      </c>
      <c r="DE11" s="622"/>
      <c r="DF11" s="622"/>
      <c r="DG11" s="622"/>
      <c r="DH11" s="622"/>
      <c r="DI11" s="622"/>
      <c r="DJ11" s="622"/>
      <c r="DK11" s="622"/>
      <c r="DL11" s="622"/>
      <c r="DM11" s="622"/>
      <c r="DN11" s="622"/>
      <c r="DO11" s="622"/>
      <c r="DP11" s="623"/>
      <c r="DQ11" s="627">
        <v>329288</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4935</v>
      </c>
      <c r="S12" s="622"/>
      <c r="T12" s="622"/>
      <c r="U12" s="622"/>
      <c r="V12" s="622"/>
      <c r="W12" s="622"/>
      <c r="X12" s="622"/>
      <c r="Y12" s="623"/>
      <c r="Z12" s="659">
        <v>0</v>
      </c>
      <c r="AA12" s="659"/>
      <c r="AB12" s="659"/>
      <c r="AC12" s="659"/>
      <c r="AD12" s="660">
        <v>4935</v>
      </c>
      <c r="AE12" s="660"/>
      <c r="AF12" s="660"/>
      <c r="AG12" s="660"/>
      <c r="AH12" s="660"/>
      <c r="AI12" s="660"/>
      <c r="AJ12" s="660"/>
      <c r="AK12" s="660"/>
      <c r="AL12" s="624">
        <v>0.1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1057602</v>
      </c>
      <c r="BH12" s="622"/>
      <c r="BI12" s="622"/>
      <c r="BJ12" s="622"/>
      <c r="BK12" s="622"/>
      <c r="BL12" s="622"/>
      <c r="BM12" s="622"/>
      <c r="BN12" s="623"/>
      <c r="BO12" s="659">
        <v>38.6</v>
      </c>
      <c r="BP12" s="659"/>
      <c r="BQ12" s="659"/>
      <c r="BR12" s="659"/>
      <c r="BS12" s="660" t="s">
        <v>130</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497866</v>
      </c>
      <c r="CS12" s="622"/>
      <c r="CT12" s="622"/>
      <c r="CU12" s="622"/>
      <c r="CV12" s="622"/>
      <c r="CW12" s="622"/>
      <c r="CX12" s="622"/>
      <c r="CY12" s="623"/>
      <c r="CZ12" s="659">
        <v>2.9</v>
      </c>
      <c r="DA12" s="659"/>
      <c r="DB12" s="659"/>
      <c r="DC12" s="659"/>
      <c r="DD12" s="627">
        <v>7755</v>
      </c>
      <c r="DE12" s="622"/>
      <c r="DF12" s="622"/>
      <c r="DG12" s="622"/>
      <c r="DH12" s="622"/>
      <c r="DI12" s="622"/>
      <c r="DJ12" s="622"/>
      <c r="DK12" s="622"/>
      <c r="DL12" s="622"/>
      <c r="DM12" s="622"/>
      <c r="DN12" s="622"/>
      <c r="DO12" s="622"/>
      <c r="DP12" s="623"/>
      <c r="DQ12" s="627">
        <v>439186</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246</v>
      </c>
      <c r="AA13" s="659"/>
      <c r="AB13" s="659"/>
      <c r="AC13" s="659"/>
      <c r="AD13" s="660" t="s">
        <v>180</v>
      </c>
      <c r="AE13" s="660"/>
      <c r="AF13" s="660"/>
      <c r="AG13" s="660"/>
      <c r="AH13" s="660"/>
      <c r="AI13" s="660"/>
      <c r="AJ13" s="660"/>
      <c r="AK13" s="660"/>
      <c r="AL13" s="624" t="s">
        <v>180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1045583</v>
      </c>
      <c r="BH13" s="622"/>
      <c r="BI13" s="622"/>
      <c r="BJ13" s="622"/>
      <c r="BK13" s="622"/>
      <c r="BL13" s="622"/>
      <c r="BM13" s="622"/>
      <c r="BN13" s="623"/>
      <c r="BO13" s="659">
        <v>38.1</v>
      </c>
      <c r="BP13" s="659"/>
      <c r="BQ13" s="659"/>
      <c r="BR13" s="659"/>
      <c r="BS13" s="660" t="s">
        <v>130</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2232246</v>
      </c>
      <c r="CS13" s="622"/>
      <c r="CT13" s="622"/>
      <c r="CU13" s="622"/>
      <c r="CV13" s="622"/>
      <c r="CW13" s="622"/>
      <c r="CX13" s="622"/>
      <c r="CY13" s="623"/>
      <c r="CZ13" s="659">
        <v>13.2</v>
      </c>
      <c r="DA13" s="659"/>
      <c r="DB13" s="659"/>
      <c r="DC13" s="659"/>
      <c r="DD13" s="627">
        <v>1179852</v>
      </c>
      <c r="DE13" s="622"/>
      <c r="DF13" s="622"/>
      <c r="DG13" s="622"/>
      <c r="DH13" s="622"/>
      <c r="DI13" s="622"/>
      <c r="DJ13" s="622"/>
      <c r="DK13" s="622"/>
      <c r="DL13" s="622"/>
      <c r="DM13" s="622"/>
      <c r="DN13" s="622"/>
      <c r="DO13" s="622"/>
      <c r="DP13" s="623"/>
      <c r="DQ13" s="627">
        <v>1072019</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180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180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68461</v>
      </c>
      <c r="BH14" s="622"/>
      <c r="BI14" s="622"/>
      <c r="BJ14" s="622"/>
      <c r="BK14" s="622"/>
      <c r="BL14" s="622"/>
      <c r="BM14" s="622"/>
      <c r="BN14" s="623"/>
      <c r="BO14" s="659">
        <v>2.5</v>
      </c>
      <c r="BP14" s="659"/>
      <c r="BQ14" s="659"/>
      <c r="BR14" s="659"/>
      <c r="BS14" s="660" t="s">
        <v>246</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511801</v>
      </c>
      <c r="CS14" s="622"/>
      <c r="CT14" s="622"/>
      <c r="CU14" s="622"/>
      <c r="CV14" s="622"/>
      <c r="CW14" s="622"/>
      <c r="CX14" s="622"/>
      <c r="CY14" s="623"/>
      <c r="CZ14" s="659">
        <v>3</v>
      </c>
      <c r="DA14" s="659"/>
      <c r="DB14" s="659"/>
      <c r="DC14" s="659"/>
      <c r="DD14" s="627" t="s">
        <v>130</v>
      </c>
      <c r="DE14" s="622"/>
      <c r="DF14" s="622"/>
      <c r="DG14" s="622"/>
      <c r="DH14" s="622"/>
      <c r="DI14" s="622"/>
      <c r="DJ14" s="622"/>
      <c r="DK14" s="622"/>
      <c r="DL14" s="622"/>
      <c r="DM14" s="622"/>
      <c r="DN14" s="622"/>
      <c r="DO14" s="622"/>
      <c r="DP14" s="623"/>
      <c r="DQ14" s="627">
        <v>511801</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246</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187849</v>
      </c>
      <c r="BH15" s="622"/>
      <c r="BI15" s="622"/>
      <c r="BJ15" s="622"/>
      <c r="BK15" s="622"/>
      <c r="BL15" s="622"/>
      <c r="BM15" s="622"/>
      <c r="BN15" s="623"/>
      <c r="BO15" s="659">
        <v>6.9</v>
      </c>
      <c r="BP15" s="659"/>
      <c r="BQ15" s="659"/>
      <c r="BR15" s="659"/>
      <c r="BS15" s="660" t="s">
        <v>246</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1291472</v>
      </c>
      <c r="CS15" s="622"/>
      <c r="CT15" s="622"/>
      <c r="CU15" s="622"/>
      <c r="CV15" s="622"/>
      <c r="CW15" s="622"/>
      <c r="CX15" s="622"/>
      <c r="CY15" s="623"/>
      <c r="CZ15" s="659">
        <v>7.6</v>
      </c>
      <c r="DA15" s="659"/>
      <c r="DB15" s="659"/>
      <c r="DC15" s="659"/>
      <c r="DD15" s="627">
        <v>191953</v>
      </c>
      <c r="DE15" s="622"/>
      <c r="DF15" s="622"/>
      <c r="DG15" s="622"/>
      <c r="DH15" s="622"/>
      <c r="DI15" s="622"/>
      <c r="DJ15" s="622"/>
      <c r="DK15" s="622"/>
      <c r="DL15" s="622"/>
      <c r="DM15" s="622"/>
      <c r="DN15" s="622"/>
      <c r="DO15" s="622"/>
      <c r="DP15" s="623"/>
      <c r="DQ15" s="627">
        <v>1014861</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17823</v>
      </c>
      <c r="S16" s="622"/>
      <c r="T16" s="622"/>
      <c r="U16" s="622"/>
      <c r="V16" s="622"/>
      <c r="W16" s="622"/>
      <c r="X16" s="622"/>
      <c r="Y16" s="623"/>
      <c r="Z16" s="659">
        <v>0.1</v>
      </c>
      <c r="AA16" s="659"/>
      <c r="AB16" s="659"/>
      <c r="AC16" s="659"/>
      <c r="AD16" s="660">
        <v>17823</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v>190</v>
      </c>
      <c r="BH16" s="622"/>
      <c r="BI16" s="622"/>
      <c r="BJ16" s="622"/>
      <c r="BK16" s="622"/>
      <c r="BL16" s="622"/>
      <c r="BM16" s="622"/>
      <c r="BN16" s="623"/>
      <c r="BO16" s="659">
        <v>0</v>
      </c>
      <c r="BP16" s="659"/>
      <c r="BQ16" s="659"/>
      <c r="BR16" s="659"/>
      <c r="BS16" s="660" t="s">
        <v>130</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9599</v>
      </c>
      <c r="CS16" s="622"/>
      <c r="CT16" s="622"/>
      <c r="CU16" s="622"/>
      <c r="CV16" s="622"/>
      <c r="CW16" s="622"/>
      <c r="CX16" s="622"/>
      <c r="CY16" s="623"/>
      <c r="CZ16" s="659">
        <v>0.1</v>
      </c>
      <c r="DA16" s="659"/>
      <c r="DB16" s="659"/>
      <c r="DC16" s="659"/>
      <c r="DD16" s="627" t="s">
        <v>246</v>
      </c>
      <c r="DE16" s="622"/>
      <c r="DF16" s="622"/>
      <c r="DG16" s="622"/>
      <c r="DH16" s="622"/>
      <c r="DI16" s="622"/>
      <c r="DJ16" s="622"/>
      <c r="DK16" s="622"/>
      <c r="DL16" s="622"/>
      <c r="DM16" s="622"/>
      <c r="DN16" s="622"/>
      <c r="DO16" s="622"/>
      <c r="DP16" s="623"/>
      <c r="DQ16" s="627">
        <v>9599</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39439</v>
      </c>
      <c r="S17" s="622"/>
      <c r="T17" s="622"/>
      <c r="U17" s="622"/>
      <c r="V17" s="622"/>
      <c r="W17" s="622"/>
      <c r="X17" s="622"/>
      <c r="Y17" s="623"/>
      <c r="Z17" s="659">
        <v>0.2</v>
      </c>
      <c r="AA17" s="659"/>
      <c r="AB17" s="659"/>
      <c r="AC17" s="659"/>
      <c r="AD17" s="660">
        <v>39439</v>
      </c>
      <c r="AE17" s="660"/>
      <c r="AF17" s="660"/>
      <c r="AG17" s="660"/>
      <c r="AH17" s="660"/>
      <c r="AI17" s="660"/>
      <c r="AJ17" s="660"/>
      <c r="AK17" s="660"/>
      <c r="AL17" s="624">
        <v>0.5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246</v>
      </c>
      <c r="BP17" s="659"/>
      <c r="BQ17" s="659"/>
      <c r="BR17" s="659"/>
      <c r="BS17" s="660" t="s">
        <v>246</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1397987</v>
      </c>
      <c r="CS17" s="622"/>
      <c r="CT17" s="622"/>
      <c r="CU17" s="622"/>
      <c r="CV17" s="622"/>
      <c r="CW17" s="622"/>
      <c r="CX17" s="622"/>
      <c r="CY17" s="623"/>
      <c r="CZ17" s="659">
        <v>8.3000000000000007</v>
      </c>
      <c r="DA17" s="659"/>
      <c r="DB17" s="659"/>
      <c r="DC17" s="659"/>
      <c r="DD17" s="627" t="s">
        <v>130</v>
      </c>
      <c r="DE17" s="622"/>
      <c r="DF17" s="622"/>
      <c r="DG17" s="622"/>
      <c r="DH17" s="622"/>
      <c r="DI17" s="622"/>
      <c r="DJ17" s="622"/>
      <c r="DK17" s="622"/>
      <c r="DL17" s="622"/>
      <c r="DM17" s="622"/>
      <c r="DN17" s="622"/>
      <c r="DO17" s="622"/>
      <c r="DP17" s="623"/>
      <c r="DQ17" s="627">
        <v>1330987</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19706</v>
      </c>
      <c r="S18" s="622"/>
      <c r="T18" s="622"/>
      <c r="U18" s="622"/>
      <c r="V18" s="622"/>
      <c r="W18" s="622"/>
      <c r="X18" s="622"/>
      <c r="Y18" s="623"/>
      <c r="Z18" s="659">
        <v>0.1</v>
      </c>
      <c r="AA18" s="659"/>
      <c r="AB18" s="659"/>
      <c r="AC18" s="659"/>
      <c r="AD18" s="660">
        <v>19706</v>
      </c>
      <c r="AE18" s="660"/>
      <c r="AF18" s="660"/>
      <c r="AG18" s="660"/>
      <c r="AH18" s="660"/>
      <c r="AI18" s="660"/>
      <c r="AJ18" s="660"/>
      <c r="AK18" s="660"/>
      <c r="AL18" s="624">
        <v>0.2</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246</v>
      </c>
      <c r="BP18" s="659"/>
      <c r="BQ18" s="659"/>
      <c r="BR18" s="659"/>
      <c r="BS18" s="660" t="s">
        <v>130</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11708</v>
      </c>
      <c r="S19" s="622"/>
      <c r="T19" s="622"/>
      <c r="U19" s="622"/>
      <c r="V19" s="622"/>
      <c r="W19" s="622"/>
      <c r="X19" s="622"/>
      <c r="Y19" s="623"/>
      <c r="Z19" s="659">
        <v>0.1</v>
      </c>
      <c r="AA19" s="659"/>
      <c r="AB19" s="659"/>
      <c r="AC19" s="659"/>
      <c r="AD19" s="660">
        <v>11708</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175396</v>
      </c>
      <c r="BH19" s="622"/>
      <c r="BI19" s="622"/>
      <c r="BJ19" s="622"/>
      <c r="BK19" s="622"/>
      <c r="BL19" s="622"/>
      <c r="BM19" s="622"/>
      <c r="BN19" s="623"/>
      <c r="BO19" s="659">
        <v>6.4</v>
      </c>
      <c r="BP19" s="659"/>
      <c r="BQ19" s="659"/>
      <c r="BR19" s="659"/>
      <c r="BS19" s="660" t="s">
        <v>246</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130</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7998</v>
      </c>
      <c r="S20" s="622"/>
      <c r="T20" s="622"/>
      <c r="U20" s="622"/>
      <c r="V20" s="622"/>
      <c r="W20" s="622"/>
      <c r="X20" s="622"/>
      <c r="Y20" s="623"/>
      <c r="Z20" s="659">
        <v>0</v>
      </c>
      <c r="AA20" s="659"/>
      <c r="AB20" s="659"/>
      <c r="AC20" s="659"/>
      <c r="AD20" s="660">
        <v>7998</v>
      </c>
      <c r="AE20" s="660"/>
      <c r="AF20" s="660"/>
      <c r="AG20" s="660"/>
      <c r="AH20" s="660"/>
      <c r="AI20" s="660"/>
      <c r="AJ20" s="660"/>
      <c r="AK20" s="660"/>
      <c r="AL20" s="624">
        <v>0.1</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175396</v>
      </c>
      <c r="BH20" s="622"/>
      <c r="BI20" s="622"/>
      <c r="BJ20" s="622"/>
      <c r="BK20" s="622"/>
      <c r="BL20" s="622"/>
      <c r="BM20" s="622"/>
      <c r="BN20" s="623"/>
      <c r="BO20" s="659">
        <v>6.4</v>
      </c>
      <c r="BP20" s="659"/>
      <c r="BQ20" s="659"/>
      <c r="BR20" s="659"/>
      <c r="BS20" s="660" t="s">
        <v>130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16931913</v>
      </c>
      <c r="CS20" s="622"/>
      <c r="CT20" s="622"/>
      <c r="CU20" s="622"/>
      <c r="CV20" s="622"/>
      <c r="CW20" s="622"/>
      <c r="CX20" s="622"/>
      <c r="CY20" s="623"/>
      <c r="CZ20" s="659">
        <v>100</v>
      </c>
      <c r="DA20" s="659"/>
      <c r="DB20" s="659"/>
      <c r="DC20" s="659"/>
      <c r="DD20" s="627">
        <v>3435460</v>
      </c>
      <c r="DE20" s="622"/>
      <c r="DF20" s="622"/>
      <c r="DG20" s="622"/>
      <c r="DH20" s="622"/>
      <c r="DI20" s="622"/>
      <c r="DJ20" s="622"/>
      <c r="DK20" s="622"/>
      <c r="DL20" s="622"/>
      <c r="DM20" s="622"/>
      <c r="DN20" s="622"/>
      <c r="DO20" s="622"/>
      <c r="DP20" s="623"/>
      <c r="DQ20" s="627">
        <v>9650044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5428963</v>
      </c>
      <c r="S21" s="622"/>
      <c r="T21" s="622"/>
      <c r="U21" s="622"/>
      <c r="V21" s="622"/>
      <c r="W21" s="622"/>
      <c r="X21" s="622"/>
      <c r="Y21" s="623"/>
      <c r="Z21" s="659">
        <v>31.7</v>
      </c>
      <c r="AA21" s="659"/>
      <c r="AB21" s="659"/>
      <c r="AC21" s="659"/>
      <c r="AD21" s="660">
        <v>4867845</v>
      </c>
      <c r="AE21" s="660"/>
      <c r="AF21" s="660"/>
      <c r="AG21" s="660"/>
      <c r="AH21" s="660"/>
      <c r="AI21" s="660"/>
      <c r="AJ21" s="660"/>
      <c r="AK21" s="660"/>
      <c r="AL21" s="624">
        <v>58.1</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44292</v>
      </c>
      <c r="BH21" s="622"/>
      <c r="BI21" s="622"/>
      <c r="BJ21" s="622"/>
      <c r="BK21" s="622"/>
      <c r="BL21" s="622"/>
      <c r="BM21" s="622"/>
      <c r="BN21" s="623"/>
      <c r="BO21" s="659">
        <v>1.6</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4867845</v>
      </c>
      <c r="S22" s="622"/>
      <c r="T22" s="622"/>
      <c r="U22" s="622"/>
      <c r="V22" s="622"/>
      <c r="W22" s="622"/>
      <c r="X22" s="622"/>
      <c r="Y22" s="623"/>
      <c r="Z22" s="659">
        <v>28.4</v>
      </c>
      <c r="AA22" s="659"/>
      <c r="AB22" s="659"/>
      <c r="AC22" s="659"/>
      <c r="AD22" s="660">
        <v>4867845</v>
      </c>
      <c r="AE22" s="660"/>
      <c r="AF22" s="660"/>
      <c r="AG22" s="660"/>
      <c r="AH22" s="660"/>
      <c r="AI22" s="660"/>
      <c r="AJ22" s="660"/>
      <c r="AK22" s="660"/>
      <c r="AL22" s="624">
        <v>58.1</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246</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561118</v>
      </c>
      <c r="S23" s="622"/>
      <c r="T23" s="622"/>
      <c r="U23" s="622"/>
      <c r="V23" s="622"/>
      <c r="W23" s="622"/>
      <c r="X23" s="622"/>
      <c r="Y23" s="623"/>
      <c r="Z23" s="659">
        <v>3.3</v>
      </c>
      <c r="AA23" s="659"/>
      <c r="AB23" s="659"/>
      <c r="AC23" s="659"/>
      <c r="AD23" s="660" t="s">
        <v>246</v>
      </c>
      <c r="AE23" s="660"/>
      <c r="AF23" s="660"/>
      <c r="AG23" s="660"/>
      <c r="AH23" s="660"/>
      <c r="AI23" s="660"/>
      <c r="AJ23" s="660"/>
      <c r="AK23" s="660"/>
      <c r="AL23" s="624" t="s">
        <v>180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131104</v>
      </c>
      <c r="BH23" s="622"/>
      <c r="BI23" s="622"/>
      <c r="BJ23" s="622"/>
      <c r="BK23" s="622"/>
      <c r="BL23" s="622"/>
      <c r="BM23" s="622"/>
      <c r="BN23" s="623"/>
      <c r="BO23" s="659">
        <v>4.8</v>
      </c>
      <c r="BP23" s="659"/>
      <c r="BQ23" s="659"/>
      <c r="BR23" s="659"/>
      <c r="BS23" s="660" t="s">
        <v>130</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180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180</v>
      </c>
      <c r="BP24" s="659"/>
      <c r="BQ24" s="659"/>
      <c r="BR24" s="659"/>
      <c r="BS24" s="660" t="s">
        <v>180</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6134166</v>
      </c>
      <c r="CS24" s="674"/>
      <c r="CT24" s="674"/>
      <c r="CU24" s="674"/>
      <c r="CV24" s="674"/>
      <c r="CW24" s="674"/>
      <c r="CX24" s="674"/>
      <c r="CY24" s="702"/>
      <c r="CZ24" s="703">
        <v>36.200000000000003</v>
      </c>
      <c r="DA24" s="685"/>
      <c r="DB24" s="685"/>
      <c r="DC24" s="705"/>
      <c r="DD24" s="701">
        <v>4181234</v>
      </c>
      <c r="DE24" s="674"/>
      <c r="DF24" s="674"/>
      <c r="DG24" s="674"/>
      <c r="DH24" s="674"/>
      <c r="DI24" s="674"/>
      <c r="DJ24" s="674"/>
      <c r="DK24" s="702"/>
      <c r="DL24" s="701">
        <v>3989978</v>
      </c>
      <c r="DM24" s="674"/>
      <c r="DN24" s="674"/>
      <c r="DO24" s="674"/>
      <c r="DP24" s="674"/>
      <c r="DQ24" s="674"/>
      <c r="DR24" s="674"/>
      <c r="DS24" s="674"/>
      <c r="DT24" s="674"/>
      <c r="DU24" s="674"/>
      <c r="DV24" s="702"/>
      <c r="DW24" s="703">
        <v>47.1</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9056797</v>
      </c>
      <c r="S25" s="622"/>
      <c r="T25" s="622"/>
      <c r="U25" s="622"/>
      <c r="V25" s="622"/>
      <c r="W25" s="622"/>
      <c r="X25" s="622"/>
      <c r="Y25" s="623"/>
      <c r="Z25" s="659">
        <v>52.8</v>
      </c>
      <c r="AA25" s="659"/>
      <c r="AB25" s="659"/>
      <c r="AC25" s="659"/>
      <c r="AD25" s="660">
        <v>8364575</v>
      </c>
      <c r="AE25" s="660"/>
      <c r="AF25" s="660"/>
      <c r="AG25" s="660"/>
      <c r="AH25" s="660"/>
      <c r="AI25" s="660"/>
      <c r="AJ25" s="660"/>
      <c r="AK25" s="660"/>
      <c r="AL25" s="624">
        <v>99.9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246</v>
      </c>
      <c r="BH25" s="622"/>
      <c r="BI25" s="622"/>
      <c r="BJ25" s="622"/>
      <c r="BK25" s="622"/>
      <c r="BL25" s="622"/>
      <c r="BM25" s="622"/>
      <c r="BN25" s="623"/>
      <c r="BO25" s="659" t="s">
        <v>246</v>
      </c>
      <c r="BP25" s="659"/>
      <c r="BQ25" s="659"/>
      <c r="BR25" s="659"/>
      <c r="BS25" s="660" t="s">
        <v>130</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2381836</v>
      </c>
      <c r="CS25" s="634"/>
      <c r="CT25" s="634"/>
      <c r="CU25" s="634"/>
      <c r="CV25" s="634"/>
      <c r="CW25" s="634"/>
      <c r="CX25" s="634"/>
      <c r="CY25" s="635"/>
      <c r="CZ25" s="624">
        <v>14.1</v>
      </c>
      <c r="DA25" s="636"/>
      <c r="DB25" s="636"/>
      <c r="DC25" s="637"/>
      <c r="DD25" s="627">
        <v>2059488</v>
      </c>
      <c r="DE25" s="634"/>
      <c r="DF25" s="634"/>
      <c r="DG25" s="634"/>
      <c r="DH25" s="634"/>
      <c r="DI25" s="634"/>
      <c r="DJ25" s="634"/>
      <c r="DK25" s="635"/>
      <c r="DL25" s="627">
        <v>1888320</v>
      </c>
      <c r="DM25" s="634"/>
      <c r="DN25" s="634"/>
      <c r="DO25" s="634"/>
      <c r="DP25" s="634"/>
      <c r="DQ25" s="634"/>
      <c r="DR25" s="634"/>
      <c r="DS25" s="634"/>
      <c r="DT25" s="634"/>
      <c r="DU25" s="634"/>
      <c r="DV25" s="635"/>
      <c r="DW25" s="624">
        <v>22.3</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2325</v>
      </c>
      <c r="S26" s="622"/>
      <c r="T26" s="622"/>
      <c r="U26" s="622"/>
      <c r="V26" s="622"/>
      <c r="W26" s="622"/>
      <c r="X26" s="622"/>
      <c r="Y26" s="623"/>
      <c r="Z26" s="659">
        <v>0</v>
      </c>
      <c r="AA26" s="659"/>
      <c r="AB26" s="659"/>
      <c r="AC26" s="659"/>
      <c r="AD26" s="660">
        <v>2325</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180</v>
      </c>
      <c r="BP26" s="659"/>
      <c r="BQ26" s="659"/>
      <c r="BR26" s="659"/>
      <c r="BS26" s="660" t="s">
        <v>246</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1356196</v>
      </c>
      <c r="CS26" s="622"/>
      <c r="CT26" s="622"/>
      <c r="CU26" s="622"/>
      <c r="CV26" s="622"/>
      <c r="CW26" s="622"/>
      <c r="CX26" s="622"/>
      <c r="CY26" s="623"/>
      <c r="CZ26" s="624">
        <v>8</v>
      </c>
      <c r="DA26" s="636"/>
      <c r="DB26" s="636"/>
      <c r="DC26" s="637"/>
      <c r="DD26" s="627">
        <v>1198821</v>
      </c>
      <c r="DE26" s="622"/>
      <c r="DF26" s="622"/>
      <c r="DG26" s="622"/>
      <c r="DH26" s="622"/>
      <c r="DI26" s="622"/>
      <c r="DJ26" s="622"/>
      <c r="DK26" s="623"/>
      <c r="DL26" s="627" t="s">
        <v>246</v>
      </c>
      <c r="DM26" s="622"/>
      <c r="DN26" s="622"/>
      <c r="DO26" s="622"/>
      <c r="DP26" s="622"/>
      <c r="DQ26" s="622"/>
      <c r="DR26" s="622"/>
      <c r="DS26" s="622"/>
      <c r="DT26" s="622"/>
      <c r="DU26" s="622"/>
      <c r="DV26" s="623"/>
      <c r="DW26" s="624" t="s">
        <v>246</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162179</v>
      </c>
      <c r="S27" s="622"/>
      <c r="T27" s="622"/>
      <c r="U27" s="622"/>
      <c r="V27" s="622"/>
      <c r="W27" s="622"/>
      <c r="X27" s="622"/>
      <c r="Y27" s="623"/>
      <c r="Z27" s="659">
        <v>0.9</v>
      </c>
      <c r="AA27" s="659"/>
      <c r="AB27" s="659"/>
      <c r="AC27" s="659"/>
      <c r="AD27" s="660" t="s">
        <v>246</v>
      </c>
      <c r="AE27" s="660"/>
      <c r="AF27" s="660"/>
      <c r="AG27" s="660"/>
      <c r="AH27" s="660"/>
      <c r="AI27" s="660"/>
      <c r="AJ27" s="660"/>
      <c r="AK27" s="660"/>
      <c r="AL27" s="624" t="s">
        <v>130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2740920</v>
      </c>
      <c r="BH27" s="622"/>
      <c r="BI27" s="622"/>
      <c r="BJ27" s="622"/>
      <c r="BK27" s="622"/>
      <c r="BL27" s="622"/>
      <c r="BM27" s="622"/>
      <c r="BN27" s="623"/>
      <c r="BO27" s="659">
        <v>100</v>
      </c>
      <c r="BP27" s="659"/>
      <c r="BQ27" s="659"/>
      <c r="BR27" s="659"/>
      <c r="BS27" s="660">
        <v>33007</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2354343</v>
      </c>
      <c r="CS27" s="634"/>
      <c r="CT27" s="634"/>
      <c r="CU27" s="634"/>
      <c r="CV27" s="634"/>
      <c r="CW27" s="634"/>
      <c r="CX27" s="634"/>
      <c r="CY27" s="635"/>
      <c r="CZ27" s="624">
        <v>13.9</v>
      </c>
      <c r="DA27" s="636"/>
      <c r="DB27" s="636"/>
      <c r="DC27" s="637"/>
      <c r="DD27" s="627">
        <v>790759</v>
      </c>
      <c r="DE27" s="634"/>
      <c r="DF27" s="634"/>
      <c r="DG27" s="634"/>
      <c r="DH27" s="634"/>
      <c r="DI27" s="634"/>
      <c r="DJ27" s="634"/>
      <c r="DK27" s="635"/>
      <c r="DL27" s="627">
        <v>770671</v>
      </c>
      <c r="DM27" s="634"/>
      <c r="DN27" s="634"/>
      <c r="DO27" s="634"/>
      <c r="DP27" s="634"/>
      <c r="DQ27" s="634"/>
      <c r="DR27" s="634"/>
      <c r="DS27" s="634"/>
      <c r="DT27" s="634"/>
      <c r="DU27" s="634"/>
      <c r="DV27" s="635"/>
      <c r="DW27" s="624">
        <v>9.1</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152384</v>
      </c>
      <c r="S28" s="622"/>
      <c r="T28" s="622"/>
      <c r="U28" s="622"/>
      <c r="V28" s="622"/>
      <c r="W28" s="622"/>
      <c r="X28" s="622"/>
      <c r="Y28" s="623"/>
      <c r="Z28" s="659">
        <v>0.9</v>
      </c>
      <c r="AA28" s="659"/>
      <c r="AB28" s="659"/>
      <c r="AC28" s="659"/>
      <c r="AD28" s="660">
        <v>6634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1397987</v>
      </c>
      <c r="CS28" s="622"/>
      <c r="CT28" s="622"/>
      <c r="CU28" s="622"/>
      <c r="CV28" s="622"/>
      <c r="CW28" s="622"/>
      <c r="CX28" s="622"/>
      <c r="CY28" s="623"/>
      <c r="CZ28" s="624">
        <v>8.3000000000000007</v>
      </c>
      <c r="DA28" s="636"/>
      <c r="DB28" s="636"/>
      <c r="DC28" s="637"/>
      <c r="DD28" s="627">
        <v>1330987</v>
      </c>
      <c r="DE28" s="622"/>
      <c r="DF28" s="622"/>
      <c r="DG28" s="622"/>
      <c r="DH28" s="622"/>
      <c r="DI28" s="622"/>
      <c r="DJ28" s="622"/>
      <c r="DK28" s="623"/>
      <c r="DL28" s="627">
        <v>1330987</v>
      </c>
      <c r="DM28" s="622"/>
      <c r="DN28" s="622"/>
      <c r="DO28" s="622"/>
      <c r="DP28" s="622"/>
      <c r="DQ28" s="622"/>
      <c r="DR28" s="622"/>
      <c r="DS28" s="622"/>
      <c r="DT28" s="622"/>
      <c r="DU28" s="622"/>
      <c r="DV28" s="623"/>
      <c r="DW28" s="624">
        <v>15.7</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17481</v>
      </c>
      <c r="S29" s="622"/>
      <c r="T29" s="622"/>
      <c r="U29" s="622"/>
      <c r="V29" s="622"/>
      <c r="W29" s="622"/>
      <c r="X29" s="622"/>
      <c r="Y29" s="623"/>
      <c r="Z29" s="659">
        <v>0.1</v>
      </c>
      <c r="AA29" s="659"/>
      <c r="AB29" s="659"/>
      <c r="AC29" s="659"/>
      <c r="AD29" s="660" t="s">
        <v>130</v>
      </c>
      <c r="AE29" s="660"/>
      <c r="AF29" s="660"/>
      <c r="AG29" s="660"/>
      <c r="AH29" s="660"/>
      <c r="AI29" s="660"/>
      <c r="AJ29" s="660"/>
      <c r="AK29" s="660"/>
      <c r="AL29" s="624" t="s">
        <v>246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1397984</v>
      </c>
      <c r="CS29" s="634"/>
      <c r="CT29" s="634"/>
      <c r="CU29" s="634"/>
      <c r="CV29" s="634"/>
      <c r="CW29" s="634"/>
      <c r="CX29" s="634"/>
      <c r="CY29" s="635"/>
      <c r="CZ29" s="624">
        <v>8.3000000000000007</v>
      </c>
      <c r="DA29" s="636"/>
      <c r="DB29" s="636"/>
      <c r="DC29" s="637"/>
      <c r="DD29" s="627">
        <v>1330984</v>
      </c>
      <c r="DE29" s="634"/>
      <c r="DF29" s="634"/>
      <c r="DG29" s="634"/>
      <c r="DH29" s="634"/>
      <c r="DI29" s="634"/>
      <c r="DJ29" s="634"/>
      <c r="DK29" s="635"/>
      <c r="DL29" s="627">
        <v>1330984</v>
      </c>
      <c r="DM29" s="634"/>
      <c r="DN29" s="634"/>
      <c r="DO29" s="634"/>
      <c r="DP29" s="634"/>
      <c r="DQ29" s="634"/>
      <c r="DR29" s="634"/>
      <c r="DS29" s="634"/>
      <c r="DT29" s="634"/>
      <c r="DU29" s="634"/>
      <c r="DV29" s="635"/>
      <c r="DW29" s="624">
        <v>15.7</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3155496</v>
      </c>
      <c r="S30" s="622"/>
      <c r="T30" s="622"/>
      <c r="U30" s="622"/>
      <c r="V30" s="622"/>
      <c r="W30" s="622"/>
      <c r="X30" s="622"/>
      <c r="Y30" s="623"/>
      <c r="Z30" s="659">
        <v>18.399999999999999</v>
      </c>
      <c r="AA30" s="659"/>
      <c r="AB30" s="659"/>
      <c r="AC30" s="659"/>
      <c r="AD30" s="660" t="s">
        <v>130</v>
      </c>
      <c r="AE30" s="660"/>
      <c r="AF30" s="660"/>
      <c r="AG30" s="660"/>
      <c r="AH30" s="660"/>
      <c r="AI30" s="660"/>
      <c r="AJ30" s="660"/>
      <c r="AK30" s="660"/>
      <c r="AL30" s="624" t="s">
        <v>130</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1343295</v>
      </c>
      <c r="CS30" s="622"/>
      <c r="CT30" s="622"/>
      <c r="CU30" s="622"/>
      <c r="CV30" s="622"/>
      <c r="CW30" s="622"/>
      <c r="CX30" s="622"/>
      <c r="CY30" s="623"/>
      <c r="CZ30" s="624">
        <v>7.9</v>
      </c>
      <c r="DA30" s="636"/>
      <c r="DB30" s="636"/>
      <c r="DC30" s="637"/>
      <c r="DD30" s="627">
        <v>1285640</v>
      </c>
      <c r="DE30" s="622"/>
      <c r="DF30" s="622"/>
      <c r="DG30" s="622"/>
      <c r="DH30" s="622"/>
      <c r="DI30" s="622"/>
      <c r="DJ30" s="622"/>
      <c r="DK30" s="623"/>
      <c r="DL30" s="627">
        <v>1285640</v>
      </c>
      <c r="DM30" s="622"/>
      <c r="DN30" s="622"/>
      <c r="DO30" s="622"/>
      <c r="DP30" s="622"/>
      <c r="DQ30" s="622"/>
      <c r="DR30" s="622"/>
      <c r="DS30" s="622"/>
      <c r="DT30" s="622"/>
      <c r="DU30" s="622"/>
      <c r="DV30" s="623"/>
      <c r="DW30" s="624">
        <v>15.2</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v>1327</v>
      </c>
      <c r="S31" s="622"/>
      <c r="T31" s="622"/>
      <c r="U31" s="622"/>
      <c r="V31" s="622"/>
      <c r="W31" s="622"/>
      <c r="X31" s="622"/>
      <c r="Y31" s="623"/>
      <c r="Z31" s="659">
        <v>0</v>
      </c>
      <c r="AA31" s="659"/>
      <c r="AB31" s="659"/>
      <c r="AC31" s="659"/>
      <c r="AD31" s="660">
        <v>1327</v>
      </c>
      <c r="AE31" s="660"/>
      <c r="AF31" s="660"/>
      <c r="AG31" s="660"/>
      <c r="AH31" s="660"/>
      <c r="AI31" s="660"/>
      <c r="AJ31" s="660"/>
      <c r="AK31" s="660"/>
      <c r="AL31" s="624">
        <v>0</v>
      </c>
      <c r="AM31" s="625"/>
      <c r="AN31" s="625"/>
      <c r="AO31" s="661"/>
      <c r="AP31" s="687" t="s">
        <v>318</v>
      </c>
      <c r="AQ31" s="688"/>
      <c r="AR31" s="688"/>
      <c r="AS31" s="688"/>
      <c r="AT31" s="689" t="s">
        <v>319</v>
      </c>
      <c r="AU31" s="218"/>
      <c r="AV31" s="218"/>
      <c r="AW31" s="218"/>
      <c r="AX31" s="676" t="s">
        <v>192</v>
      </c>
      <c r="AY31" s="677"/>
      <c r="AZ31" s="677"/>
      <c r="BA31" s="677"/>
      <c r="BB31" s="677"/>
      <c r="BC31" s="677"/>
      <c r="BD31" s="677"/>
      <c r="BE31" s="677"/>
      <c r="BF31" s="678"/>
      <c r="BG31" s="683">
        <v>99.5</v>
      </c>
      <c r="BH31" s="684"/>
      <c r="BI31" s="684"/>
      <c r="BJ31" s="684"/>
      <c r="BK31" s="684"/>
      <c r="BL31" s="684"/>
      <c r="BM31" s="685">
        <v>97.5</v>
      </c>
      <c r="BN31" s="684"/>
      <c r="BO31" s="684"/>
      <c r="BP31" s="684"/>
      <c r="BQ31" s="686"/>
      <c r="BR31" s="683">
        <v>99.5</v>
      </c>
      <c r="BS31" s="684"/>
      <c r="BT31" s="684"/>
      <c r="BU31" s="684"/>
      <c r="BV31" s="684"/>
      <c r="BW31" s="684"/>
      <c r="BX31" s="685">
        <v>97.2</v>
      </c>
      <c r="BY31" s="684"/>
      <c r="BZ31" s="684"/>
      <c r="CA31" s="684"/>
      <c r="CB31" s="686"/>
      <c r="CD31" s="642"/>
      <c r="CE31" s="643"/>
      <c r="CF31" s="618" t="s">
        <v>320</v>
      </c>
      <c r="CG31" s="619"/>
      <c r="CH31" s="619"/>
      <c r="CI31" s="619"/>
      <c r="CJ31" s="619"/>
      <c r="CK31" s="619"/>
      <c r="CL31" s="619"/>
      <c r="CM31" s="619"/>
      <c r="CN31" s="619"/>
      <c r="CO31" s="619"/>
      <c r="CP31" s="619"/>
      <c r="CQ31" s="620"/>
      <c r="CR31" s="621">
        <v>54689</v>
      </c>
      <c r="CS31" s="634"/>
      <c r="CT31" s="634"/>
      <c r="CU31" s="634"/>
      <c r="CV31" s="634"/>
      <c r="CW31" s="634"/>
      <c r="CX31" s="634"/>
      <c r="CY31" s="635"/>
      <c r="CZ31" s="624">
        <v>0.3</v>
      </c>
      <c r="DA31" s="636"/>
      <c r="DB31" s="636"/>
      <c r="DC31" s="637"/>
      <c r="DD31" s="627">
        <v>45344</v>
      </c>
      <c r="DE31" s="634"/>
      <c r="DF31" s="634"/>
      <c r="DG31" s="634"/>
      <c r="DH31" s="634"/>
      <c r="DI31" s="634"/>
      <c r="DJ31" s="634"/>
      <c r="DK31" s="635"/>
      <c r="DL31" s="627">
        <v>45344</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1260722</v>
      </c>
      <c r="S32" s="622"/>
      <c r="T32" s="622"/>
      <c r="U32" s="622"/>
      <c r="V32" s="622"/>
      <c r="W32" s="622"/>
      <c r="X32" s="622"/>
      <c r="Y32" s="623"/>
      <c r="Z32" s="659">
        <v>7.4</v>
      </c>
      <c r="AA32" s="659"/>
      <c r="AB32" s="659"/>
      <c r="AC32" s="659"/>
      <c r="AD32" s="660" t="s">
        <v>246</v>
      </c>
      <c r="AE32" s="660"/>
      <c r="AF32" s="660"/>
      <c r="AG32" s="660"/>
      <c r="AH32" s="660"/>
      <c r="AI32" s="660"/>
      <c r="AJ32" s="660"/>
      <c r="AK32" s="660"/>
      <c r="AL32" s="624" t="s">
        <v>130</v>
      </c>
      <c r="AM32" s="625"/>
      <c r="AN32" s="625"/>
      <c r="AO32" s="661"/>
      <c r="AP32" s="662"/>
      <c r="AQ32" s="663"/>
      <c r="AR32" s="663"/>
      <c r="AS32" s="663"/>
      <c r="AT32" s="690"/>
      <c r="AU32" s="214" t="s">
        <v>322</v>
      </c>
      <c r="AX32" s="618" t="s">
        <v>323</v>
      </c>
      <c r="AY32" s="619"/>
      <c r="AZ32" s="619"/>
      <c r="BA32" s="619"/>
      <c r="BB32" s="619"/>
      <c r="BC32" s="619"/>
      <c r="BD32" s="619"/>
      <c r="BE32" s="619"/>
      <c r="BF32" s="620"/>
      <c r="BG32" s="692">
        <v>99.2</v>
      </c>
      <c r="BH32" s="634"/>
      <c r="BI32" s="634"/>
      <c r="BJ32" s="634"/>
      <c r="BK32" s="634"/>
      <c r="BL32" s="634"/>
      <c r="BM32" s="625">
        <v>96.7</v>
      </c>
      <c r="BN32" s="634"/>
      <c r="BO32" s="634"/>
      <c r="BP32" s="634"/>
      <c r="BQ32" s="657"/>
      <c r="BR32" s="692">
        <v>99.3</v>
      </c>
      <c r="BS32" s="634"/>
      <c r="BT32" s="634"/>
      <c r="BU32" s="634"/>
      <c r="BV32" s="634"/>
      <c r="BW32" s="634"/>
      <c r="BX32" s="625">
        <v>96.6</v>
      </c>
      <c r="BY32" s="634"/>
      <c r="BZ32" s="634"/>
      <c r="CA32" s="634"/>
      <c r="CB32" s="657"/>
      <c r="CD32" s="644"/>
      <c r="CE32" s="645"/>
      <c r="CF32" s="618" t="s">
        <v>324</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43923</v>
      </c>
      <c r="S33" s="622"/>
      <c r="T33" s="622"/>
      <c r="U33" s="622"/>
      <c r="V33" s="622"/>
      <c r="W33" s="622"/>
      <c r="X33" s="622"/>
      <c r="Y33" s="623"/>
      <c r="Z33" s="659">
        <v>0.3</v>
      </c>
      <c r="AA33" s="659"/>
      <c r="AB33" s="659"/>
      <c r="AC33" s="659"/>
      <c r="AD33" s="660">
        <v>9</v>
      </c>
      <c r="AE33" s="660"/>
      <c r="AF33" s="660"/>
      <c r="AG33" s="660"/>
      <c r="AH33" s="660"/>
      <c r="AI33" s="660"/>
      <c r="AJ33" s="660"/>
      <c r="AK33" s="660"/>
      <c r="AL33" s="624">
        <v>0</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99.7</v>
      </c>
      <c r="BH33" s="606"/>
      <c r="BI33" s="606"/>
      <c r="BJ33" s="606"/>
      <c r="BK33" s="606"/>
      <c r="BL33" s="606"/>
      <c r="BM33" s="652">
        <v>97.7</v>
      </c>
      <c r="BN33" s="606"/>
      <c r="BO33" s="606"/>
      <c r="BP33" s="606"/>
      <c r="BQ33" s="669"/>
      <c r="BR33" s="682">
        <v>99.7</v>
      </c>
      <c r="BS33" s="606"/>
      <c r="BT33" s="606"/>
      <c r="BU33" s="606"/>
      <c r="BV33" s="606"/>
      <c r="BW33" s="606"/>
      <c r="BX33" s="652">
        <v>97.2</v>
      </c>
      <c r="BY33" s="606"/>
      <c r="BZ33" s="606"/>
      <c r="CA33" s="606"/>
      <c r="CB33" s="669"/>
      <c r="CD33" s="618" t="s">
        <v>327</v>
      </c>
      <c r="CE33" s="619"/>
      <c r="CF33" s="619"/>
      <c r="CG33" s="619"/>
      <c r="CH33" s="619"/>
      <c r="CI33" s="619"/>
      <c r="CJ33" s="619"/>
      <c r="CK33" s="619"/>
      <c r="CL33" s="619"/>
      <c r="CM33" s="619"/>
      <c r="CN33" s="619"/>
      <c r="CO33" s="619"/>
      <c r="CP33" s="619"/>
      <c r="CQ33" s="620"/>
      <c r="CR33" s="621">
        <v>7352688</v>
      </c>
      <c r="CS33" s="634"/>
      <c r="CT33" s="634"/>
      <c r="CU33" s="634"/>
      <c r="CV33" s="634"/>
      <c r="CW33" s="634"/>
      <c r="CX33" s="634"/>
      <c r="CY33" s="635"/>
      <c r="CZ33" s="624">
        <v>43.4</v>
      </c>
      <c r="DA33" s="636"/>
      <c r="DB33" s="636"/>
      <c r="DC33" s="637"/>
      <c r="DD33" s="627">
        <v>4991355</v>
      </c>
      <c r="DE33" s="634"/>
      <c r="DF33" s="634"/>
      <c r="DG33" s="634"/>
      <c r="DH33" s="634"/>
      <c r="DI33" s="634"/>
      <c r="DJ33" s="634"/>
      <c r="DK33" s="635"/>
      <c r="DL33" s="627">
        <v>3688200</v>
      </c>
      <c r="DM33" s="634"/>
      <c r="DN33" s="634"/>
      <c r="DO33" s="634"/>
      <c r="DP33" s="634"/>
      <c r="DQ33" s="634"/>
      <c r="DR33" s="634"/>
      <c r="DS33" s="634"/>
      <c r="DT33" s="634"/>
      <c r="DU33" s="634"/>
      <c r="DV33" s="635"/>
      <c r="DW33" s="624">
        <v>43.5</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947218</v>
      </c>
      <c r="S34" s="622"/>
      <c r="T34" s="622"/>
      <c r="U34" s="622"/>
      <c r="V34" s="622"/>
      <c r="W34" s="622"/>
      <c r="X34" s="622"/>
      <c r="Y34" s="623"/>
      <c r="Z34" s="659">
        <v>5.5</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2319575</v>
      </c>
      <c r="CS34" s="622"/>
      <c r="CT34" s="622"/>
      <c r="CU34" s="622"/>
      <c r="CV34" s="622"/>
      <c r="CW34" s="622"/>
      <c r="CX34" s="622"/>
      <c r="CY34" s="623"/>
      <c r="CZ34" s="624">
        <v>13.7</v>
      </c>
      <c r="DA34" s="636"/>
      <c r="DB34" s="636"/>
      <c r="DC34" s="637"/>
      <c r="DD34" s="627">
        <v>1602219</v>
      </c>
      <c r="DE34" s="622"/>
      <c r="DF34" s="622"/>
      <c r="DG34" s="622"/>
      <c r="DH34" s="622"/>
      <c r="DI34" s="622"/>
      <c r="DJ34" s="622"/>
      <c r="DK34" s="623"/>
      <c r="DL34" s="627">
        <v>1348789</v>
      </c>
      <c r="DM34" s="622"/>
      <c r="DN34" s="622"/>
      <c r="DO34" s="622"/>
      <c r="DP34" s="622"/>
      <c r="DQ34" s="622"/>
      <c r="DR34" s="622"/>
      <c r="DS34" s="622"/>
      <c r="DT34" s="622"/>
      <c r="DU34" s="622"/>
      <c r="DV34" s="623"/>
      <c r="DW34" s="624">
        <v>15.9</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362888</v>
      </c>
      <c r="S35" s="622"/>
      <c r="T35" s="622"/>
      <c r="U35" s="622"/>
      <c r="V35" s="622"/>
      <c r="W35" s="622"/>
      <c r="X35" s="622"/>
      <c r="Y35" s="623"/>
      <c r="Z35" s="659">
        <v>2.1</v>
      </c>
      <c r="AA35" s="659"/>
      <c r="AB35" s="659"/>
      <c r="AC35" s="659"/>
      <c r="AD35" s="660" t="s">
        <v>130</v>
      </c>
      <c r="AE35" s="660"/>
      <c r="AF35" s="660"/>
      <c r="AG35" s="660"/>
      <c r="AH35" s="660"/>
      <c r="AI35" s="660"/>
      <c r="AJ35" s="660"/>
      <c r="AK35" s="660"/>
      <c r="AL35" s="624" t="s">
        <v>246</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581579</v>
      </c>
      <c r="CS35" s="634"/>
      <c r="CT35" s="634"/>
      <c r="CU35" s="634"/>
      <c r="CV35" s="634"/>
      <c r="CW35" s="634"/>
      <c r="CX35" s="634"/>
      <c r="CY35" s="635"/>
      <c r="CZ35" s="624">
        <v>3.4</v>
      </c>
      <c r="DA35" s="636"/>
      <c r="DB35" s="636"/>
      <c r="DC35" s="637"/>
      <c r="DD35" s="627">
        <v>464727</v>
      </c>
      <c r="DE35" s="634"/>
      <c r="DF35" s="634"/>
      <c r="DG35" s="634"/>
      <c r="DH35" s="634"/>
      <c r="DI35" s="634"/>
      <c r="DJ35" s="634"/>
      <c r="DK35" s="635"/>
      <c r="DL35" s="627">
        <v>429750</v>
      </c>
      <c r="DM35" s="634"/>
      <c r="DN35" s="634"/>
      <c r="DO35" s="634"/>
      <c r="DP35" s="634"/>
      <c r="DQ35" s="634"/>
      <c r="DR35" s="634"/>
      <c r="DS35" s="634"/>
      <c r="DT35" s="634"/>
      <c r="DU35" s="634"/>
      <c r="DV35" s="635"/>
      <c r="DW35" s="624">
        <v>5.0999999999999996</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545048</v>
      </c>
      <c r="S36" s="622"/>
      <c r="T36" s="622"/>
      <c r="U36" s="622"/>
      <c r="V36" s="622"/>
      <c r="W36" s="622"/>
      <c r="X36" s="622"/>
      <c r="Y36" s="623"/>
      <c r="Z36" s="659">
        <v>3.2</v>
      </c>
      <c r="AA36" s="659"/>
      <c r="AB36" s="659"/>
      <c r="AC36" s="659"/>
      <c r="AD36" s="660" t="s">
        <v>246</v>
      </c>
      <c r="AE36" s="660"/>
      <c r="AF36" s="660"/>
      <c r="AG36" s="660"/>
      <c r="AH36" s="660"/>
      <c r="AI36" s="660"/>
      <c r="AJ36" s="660"/>
      <c r="AK36" s="660"/>
      <c r="AL36" s="624" t="s">
        <v>246</v>
      </c>
      <c r="AM36" s="625"/>
      <c r="AN36" s="625"/>
      <c r="AO36" s="661"/>
      <c r="AP36" s="222"/>
      <c r="AQ36" s="670" t="s">
        <v>335</v>
      </c>
      <c r="AR36" s="671"/>
      <c r="AS36" s="671"/>
      <c r="AT36" s="671"/>
      <c r="AU36" s="671"/>
      <c r="AV36" s="671"/>
      <c r="AW36" s="671"/>
      <c r="AX36" s="671"/>
      <c r="AY36" s="672"/>
      <c r="AZ36" s="673">
        <v>1452849</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31138</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2429049</v>
      </c>
      <c r="CS36" s="622"/>
      <c r="CT36" s="622"/>
      <c r="CU36" s="622"/>
      <c r="CV36" s="622"/>
      <c r="CW36" s="622"/>
      <c r="CX36" s="622"/>
      <c r="CY36" s="623"/>
      <c r="CZ36" s="624">
        <v>14.3</v>
      </c>
      <c r="DA36" s="636"/>
      <c r="DB36" s="636"/>
      <c r="DC36" s="637"/>
      <c r="DD36" s="627">
        <v>1818171</v>
      </c>
      <c r="DE36" s="622"/>
      <c r="DF36" s="622"/>
      <c r="DG36" s="622"/>
      <c r="DH36" s="622"/>
      <c r="DI36" s="622"/>
      <c r="DJ36" s="622"/>
      <c r="DK36" s="623"/>
      <c r="DL36" s="627">
        <v>1125565</v>
      </c>
      <c r="DM36" s="622"/>
      <c r="DN36" s="622"/>
      <c r="DO36" s="622"/>
      <c r="DP36" s="622"/>
      <c r="DQ36" s="622"/>
      <c r="DR36" s="622"/>
      <c r="DS36" s="622"/>
      <c r="DT36" s="622"/>
      <c r="DU36" s="622"/>
      <c r="DV36" s="623"/>
      <c r="DW36" s="624">
        <v>13.3</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173981</v>
      </c>
      <c r="S37" s="622"/>
      <c r="T37" s="622"/>
      <c r="U37" s="622"/>
      <c r="V37" s="622"/>
      <c r="W37" s="622"/>
      <c r="X37" s="622"/>
      <c r="Y37" s="623"/>
      <c r="Z37" s="659">
        <v>1</v>
      </c>
      <c r="AA37" s="659"/>
      <c r="AB37" s="659"/>
      <c r="AC37" s="659"/>
      <c r="AD37" s="660">
        <v>15</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302411</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12443</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785433</v>
      </c>
      <c r="CS37" s="634"/>
      <c r="CT37" s="634"/>
      <c r="CU37" s="634"/>
      <c r="CV37" s="634"/>
      <c r="CW37" s="634"/>
      <c r="CX37" s="634"/>
      <c r="CY37" s="635"/>
      <c r="CZ37" s="624">
        <v>4.5999999999999996</v>
      </c>
      <c r="DA37" s="636"/>
      <c r="DB37" s="636"/>
      <c r="DC37" s="637"/>
      <c r="DD37" s="627">
        <v>754033</v>
      </c>
      <c r="DE37" s="634"/>
      <c r="DF37" s="634"/>
      <c r="DG37" s="634"/>
      <c r="DH37" s="634"/>
      <c r="DI37" s="634"/>
      <c r="DJ37" s="634"/>
      <c r="DK37" s="635"/>
      <c r="DL37" s="627">
        <v>708837</v>
      </c>
      <c r="DM37" s="634"/>
      <c r="DN37" s="634"/>
      <c r="DO37" s="634"/>
      <c r="DP37" s="634"/>
      <c r="DQ37" s="634"/>
      <c r="DR37" s="634"/>
      <c r="DS37" s="634"/>
      <c r="DT37" s="634"/>
      <c r="DU37" s="634"/>
      <c r="DV37" s="635"/>
      <c r="DW37" s="624">
        <v>8.4</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1258267</v>
      </c>
      <c r="S38" s="622"/>
      <c r="T38" s="622"/>
      <c r="U38" s="622"/>
      <c r="V38" s="622"/>
      <c r="W38" s="622"/>
      <c r="X38" s="622"/>
      <c r="Y38" s="623"/>
      <c r="Z38" s="659">
        <v>7.3</v>
      </c>
      <c r="AA38" s="659"/>
      <c r="AB38" s="659"/>
      <c r="AC38" s="659"/>
      <c r="AD38" s="660" t="s">
        <v>130</v>
      </c>
      <c r="AE38" s="660"/>
      <c r="AF38" s="660"/>
      <c r="AG38" s="660"/>
      <c r="AH38" s="660"/>
      <c r="AI38" s="660"/>
      <c r="AJ38" s="660"/>
      <c r="AK38" s="660"/>
      <c r="AL38" s="624" t="s">
        <v>130</v>
      </c>
      <c r="AM38" s="625"/>
      <c r="AN38" s="625"/>
      <c r="AO38" s="661"/>
      <c r="AQ38" s="654" t="s">
        <v>343</v>
      </c>
      <c r="AR38" s="655"/>
      <c r="AS38" s="655"/>
      <c r="AT38" s="655"/>
      <c r="AU38" s="655"/>
      <c r="AV38" s="655"/>
      <c r="AW38" s="655"/>
      <c r="AX38" s="655"/>
      <c r="AY38" s="656"/>
      <c r="AZ38" s="621">
        <v>76673</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2909</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1073765</v>
      </c>
      <c r="CS38" s="622"/>
      <c r="CT38" s="622"/>
      <c r="CU38" s="622"/>
      <c r="CV38" s="622"/>
      <c r="CW38" s="622"/>
      <c r="CX38" s="622"/>
      <c r="CY38" s="623"/>
      <c r="CZ38" s="624">
        <v>6.3</v>
      </c>
      <c r="DA38" s="636"/>
      <c r="DB38" s="636"/>
      <c r="DC38" s="637"/>
      <c r="DD38" s="627">
        <v>868766</v>
      </c>
      <c r="DE38" s="622"/>
      <c r="DF38" s="622"/>
      <c r="DG38" s="622"/>
      <c r="DH38" s="622"/>
      <c r="DI38" s="622"/>
      <c r="DJ38" s="622"/>
      <c r="DK38" s="623"/>
      <c r="DL38" s="627">
        <v>784096</v>
      </c>
      <c r="DM38" s="622"/>
      <c r="DN38" s="622"/>
      <c r="DO38" s="622"/>
      <c r="DP38" s="622"/>
      <c r="DQ38" s="622"/>
      <c r="DR38" s="622"/>
      <c r="DS38" s="622"/>
      <c r="DT38" s="622"/>
      <c r="DU38" s="622"/>
      <c r="DV38" s="623"/>
      <c r="DW38" s="624">
        <v>9.3000000000000007</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246</v>
      </c>
      <c r="AM39" s="625"/>
      <c r="AN39" s="625"/>
      <c r="AO39" s="661"/>
      <c r="AQ39" s="654" t="s">
        <v>347</v>
      </c>
      <c r="AR39" s="655"/>
      <c r="AS39" s="655"/>
      <c r="AT39" s="655"/>
      <c r="AU39" s="655"/>
      <c r="AV39" s="655"/>
      <c r="AW39" s="655"/>
      <c r="AX39" s="655"/>
      <c r="AY39" s="656"/>
      <c r="AZ39" s="621">
        <v>56739</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4830</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861705</v>
      </c>
      <c r="CS39" s="634"/>
      <c r="CT39" s="634"/>
      <c r="CU39" s="634"/>
      <c r="CV39" s="634"/>
      <c r="CW39" s="634"/>
      <c r="CX39" s="634"/>
      <c r="CY39" s="635"/>
      <c r="CZ39" s="624">
        <v>5.0999999999999996</v>
      </c>
      <c r="DA39" s="636"/>
      <c r="DB39" s="636"/>
      <c r="DC39" s="637"/>
      <c r="DD39" s="627">
        <v>177152</v>
      </c>
      <c r="DE39" s="634"/>
      <c r="DF39" s="634"/>
      <c r="DG39" s="634"/>
      <c r="DH39" s="634"/>
      <c r="DI39" s="634"/>
      <c r="DJ39" s="634"/>
      <c r="DK39" s="635"/>
      <c r="DL39" s="627" t="s">
        <v>246</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97167</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351</v>
      </c>
      <c r="AR40" s="655"/>
      <c r="AS40" s="655"/>
      <c r="AT40" s="655"/>
      <c r="AU40" s="655"/>
      <c r="AV40" s="655"/>
      <c r="AW40" s="655"/>
      <c r="AX40" s="655"/>
      <c r="AY40" s="656"/>
      <c r="AZ40" s="621" t="s">
        <v>130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119</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87015</v>
      </c>
      <c r="CS40" s="622"/>
      <c r="CT40" s="622"/>
      <c r="CU40" s="622"/>
      <c r="CV40" s="622"/>
      <c r="CW40" s="622"/>
      <c r="CX40" s="622"/>
      <c r="CY40" s="623"/>
      <c r="CZ40" s="624">
        <v>0.5</v>
      </c>
      <c r="DA40" s="636"/>
      <c r="DB40" s="636"/>
      <c r="DC40" s="637"/>
      <c r="DD40" s="627">
        <v>60320</v>
      </c>
      <c r="DE40" s="622"/>
      <c r="DF40" s="622"/>
      <c r="DG40" s="622"/>
      <c r="DH40" s="622"/>
      <c r="DI40" s="622"/>
      <c r="DJ40" s="622"/>
      <c r="DK40" s="623"/>
      <c r="DL40" s="627" t="s">
        <v>246</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17140036</v>
      </c>
      <c r="S41" s="646"/>
      <c r="T41" s="646"/>
      <c r="U41" s="646"/>
      <c r="V41" s="646"/>
      <c r="W41" s="646"/>
      <c r="X41" s="646"/>
      <c r="Y41" s="649"/>
      <c r="Z41" s="650">
        <v>100</v>
      </c>
      <c r="AA41" s="650"/>
      <c r="AB41" s="650"/>
      <c r="AC41" s="650"/>
      <c r="AD41" s="651">
        <v>8374885</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223607</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180</v>
      </c>
      <c r="CS41" s="634"/>
      <c r="CT41" s="634"/>
      <c r="CU41" s="634"/>
      <c r="CV41" s="634"/>
      <c r="CW41" s="634"/>
      <c r="CX41" s="634"/>
      <c r="CY41" s="635"/>
      <c r="CZ41" s="624" t="s">
        <v>246</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793419</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343</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3445059</v>
      </c>
      <c r="CS42" s="634"/>
      <c r="CT42" s="634"/>
      <c r="CU42" s="634"/>
      <c r="CV42" s="634"/>
      <c r="CW42" s="634"/>
      <c r="CX42" s="634"/>
      <c r="CY42" s="635"/>
      <c r="CZ42" s="624">
        <v>20.3</v>
      </c>
      <c r="DA42" s="636"/>
      <c r="DB42" s="636"/>
      <c r="DC42" s="637"/>
      <c r="DD42" s="627">
        <v>477455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89673</v>
      </c>
      <c r="CS43" s="634"/>
      <c r="CT43" s="634"/>
      <c r="CU43" s="634"/>
      <c r="CV43" s="634"/>
      <c r="CW43" s="634"/>
      <c r="CX43" s="634"/>
      <c r="CY43" s="635"/>
      <c r="CZ43" s="624">
        <v>0.5</v>
      </c>
      <c r="DA43" s="636"/>
      <c r="DB43" s="636"/>
      <c r="DC43" s="637"/>
      <c r="DD43" s="627">
        <v>89673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3435460</v>
      </c>
      <c r="CS44" s="622"/>
      <c r="CT44" s="622"/>
      <c r="CU44" s="622"/>
      <c r="CV44" s="622"/>
      <c r="CW44" s="622"/>
      <c r="CX44" s="622"/>
      <c r="CY44" s="623"/>
      <c r="CZ44" s="624">
        <v>20.3</v>
      </c>
      <c r="DA44" s="625"/>
      <c r="DB44" s="625"/>
      <c r="DC44" s="626"/>
      <c r="DD44" s="627">
        <v>467856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2345513</v>
      </c>
      <c r="CS45" s="634"/>
      <c r="CT45" s="634"/>
      <c r="CU45" s="634"/>
      <c r="CV45" s="634"/>
      <c r="CW45" s="634"/>
      <c r="CX45" s="634"/>
      <c r="CY45" s="635"/>
      <c r="CZ45" s="624">
        <v>13.9</v>
      </c>
      <c r="DA45" s="636"/>
      <c r="DB45" s="636"/>
      <c r="DC45" s="637"/>
      <c r="DD45" s="627">
        <v>166747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949852</v>
      </c>
      <c r="CS46" s="622"/>
      <c r="CT46" s="622"/>
      <c r="CU46" s="622"/>
      <c r="CV46" s="622"/>
      <c r="CW46" s="622"/>
      <c r="CX46" s="622"/>
      <c r="CY46" s="623"/>
      <c r="CZ46" s="624">
        <v>5.6</v>
      </c>
      <c r="DA46" s="625"/>
      <c r="DB46" s="625"/>
      <c r="DC46" s="626"/>
      <c r="DD46" s="627">
        <v>292868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9599</v>
      </c>
      <c r="CS47" s="634"/>
      <c r="CT47" s="634"/>
      <c r="CU47" s="634"/>
      <c r="CV47" s="634"/>
      <c r="CW47" s="634"/>
      <c r="CX47" s="634"/>
      <c r="CY47" s="635"/>
      <c r="CZ47" s="624">
        <v>0.1</v>
      </c>
      <c r="DA47" s="636"/>
      <c r="DB47" s="636"/>
      <c r="DC47" s="637"/>
      <c r="DD47" s="627">
        <v>9599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246</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16931913</v>
      </c>
      <c r="CS49" s="606"/>
      <c r="CT49" s="606"/>
      <c r="CU49" s="606"/>
      <c r="CV49" s="606"/>
      <c r="CW49" s="606"/>
      <c r="CX49" s="606"/>
      <c r="CY49" s="607"/>
      <c r="CZ49" s="608">
        <v>100</v>
      </c>
      <c r="DA49" s="609"/>
      <c r="DB49" s="609"/>
      <c r="DC49" s="610"/>
      <c r="DD49" s="611">
        <v>9650044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ONIuE6cG9X10VfamCXMKPRfSIt7pZtBscGkjyVLTa6GZHC/JTpdl0D7NN+ZMW4plzwj1ts+qeCG/cBj6tmkFw==" saltValue="9RMTREdAVJEP4JMC3sco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12" sqref="B12:P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17140</v>
      </c>
      <c r="R7" s="1103"/>
      <c r="S7" s="1103"/>
      <c r="T7" s="1103"/>
      <c r="U7" s="1103"/>
      <c r="V7" s="1103">
        <v>16932</v>
      </c>
      <c r="W7" s="1103"/>
      <c r="X7" s="1103"/>
      <c r="Y7" s="1103"/>
      <c r="Z7" s="1103"/>
      <c r="AA7" s="1103">
        <v>208</v>
      </c>
      <c r="AB7" s="1103"/>
      <c r="AC7" s="1103"/>
      <c r="AD7" s="1103"/>
      <c r="AE7" s="1104"/>
      <c r="AF7" s="1105">
        <v>157</v>
      </c>
      <c r="AG7" s="1106"/>
      <c r="AH7" s="1106"/>
      <c r="AI7" s="1106"/>
      <c r="AJ7" s="1107"/>
      <c r="AK7" s="1108" t="s">
        <v>588</v>
      </c>
      <c r="AL7" s="1109"/>
      <c r="AM7" s="1109"/>
      <c r="AN7" s="1109"/>
      <c r="AO7" s="1109"/>
      <c r="AP7" s="1109">
        <v>15021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v>1</v>
      </c>
      <c r="CI7" s="1097"/>
      <c r="CJ7" s="1097"/>
      <c r="CK7" s="1097"/>
      <c r="CL7" s="1098"/>
      <c r="CM7" s="1096">
        <v>190</v>
      </c>
      <c r="CN7" s="1097"/>
      <c r="CO7" s="1097"/>
      <c r="CP7" s="1097"/>
      <c r="CQ7" s="1098"/>
      <c r="CR7" s="1096">
        <v>10</v>
      </c>
      <c r="CS7" s="1097"/>
      <c r="CT7" s="1097"/>
      <c r="CU7" s="1097"/>
      <c r="CV7" s="1098"/>
      <c r="CW7" s="1096" t="s">
        <v>588</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-77</v>
      </c>
      <c r="CI8" s="990"/>
      <c r="CJ8" s="990"/>
      <c r="CK8" s="990"/>
      <c r="CL8" s="991"/>
      <c r="CM8" s="989">
        <v>788</v>
      </c>
      <c r="CN8" s="990"/>
      <c r="CO8" s="990"/>
      <c r="CP8" s="990"/>
      <c r="CQ8" s="991"/>
      <c r="CR8" s="989">
        <v>17</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586</v>
      </c>
      <c r="BT9" s="993"/>
      <c r="BU9" s="993"/>
      <c r="BV9" s="993"/>
      <c r="BW9" s="993"/>
      <c r="BX9" s="993"/>
      <c r="BY9" s="993"/>
      <c r="BZ9" s="993"/>
      <c r="CA9" s="993"/>
      <c r="CB9" s="993"/>
      <c r="CC9" s="993"/>
      <c r="CD9" s="993"/>
      <c r="CE9" s="993"/>
      <c r="CF9" s="993"/>
      <c r="CG9" s="1014"/>
      <c r="CH9" s="989">
        <v>30</v>
      </c>
      <c r="CI9" s="990"/>
      <c r="CJ9" s="990"/>
      <c r="CK9" s="990"/>
      <c r="CL9" s="991"/>
      <c r="CM9" s="989">
        <v>309</v>
      </c>
      <c r="CN9" s="990"/>
      <c r="CO9" s="990"/>
      <c r="CP9" s="990"/>
      <c r="CQ9" s="991"/>
      <c r="CR9" s="989">
        <v>10</v>
      </c>
      <c r="CS9" s="990"/>
      <c r="CT9" s="990"/>
      <c r="CU9" s="990"/>
      <c r="CV9" s="991"/>
      <c r="CW9" s="989" t="s">
        <v>588</v>
      </c>
      <c r="CX9" s="990"/>
      <c r="CY9" s="990"/>
      <c r="CZ9" s="990"/>
      <c r="DA9" s="991"/>
      <c r="DB9" s="989" t="s">
        <v>588</v>
      </c>
      <c r="DC9" s="990"/>
      <c r="DD9" s="990"/>
      <c r="DE9" s="990"/>
      <c r="DF9" s="991"/>
      <c r="DG9" s="989" t="s">
        <v>588</v>
      </c>
      <c r="DH9" s="990"/>
      <c r="DI9" s="990"/>
      <c r="DJ9" s="990"/>
      <c r="DK9" s="991"/>
      <c r="DL9" s="989" t="s">
        <v>588</v>
      </c>
      <c r="DM9" s="990"/>
      <c r="DN9" s="990"/>
      <c r="DO9" s="990"/>
      <c r="DP9" s="991"/>
      <c r="DQ9" s="989" t="s">
        <v>588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587</v>
      </c>
      <c r="BT10" s="993"/>
      <c r="BU10" s="993"/>
      <c r="BV10" s="993"/>
      <c r="BW10" s="993"/>
      <c r="BX10" s="993"/>
      <c r="BY10" s="993"/>
      <c r="BZ10" s="993"/>
      <c r="CA10" s="993"/>
      <c r="CB10" s="993"/>
      <c r="CC10" s="993"/>
      <c r="CD10" s="993"/>
      <c r="CE10" s="993"/>
      <c r="CF10" s="993"/>
      <c r="CG10" s="1014"/>
      <c r="CH10" s="989">
        <v>2</v>
      </c>
      <c r="CI10" s="990"/>
      <c r="CJ10" s="990"/>
      <c r="CK10" s="990"/>
      <c r="CL10" s="991"/>
      <c r="CM10" s="989">
        <v>281</v>
      </c>
      <c r="CN10" s="990"/>
      <c r="CO10" s="990"/>
      <c r="CP10" s="990"/>
      <c r="CQ10" s="991"/>
      <c r="CR10" s="989">
        <v>42</v>
      </c>
      <c r="CS10" s="990"/>
      <c r="CT10" s="990"/>
      <c r="CU10" s="990"/>
      <c r="CV10" s="991"/>
      <c r="CW10" s="989" t="s">
        <v>588</v>
      </c>
      <c r="CX10" s="990"/>
      <c r="CY10" s="990"/>
      <c r="CZ10" s="990"/>
      <c r="DA10" s="991"/>
      <c r="DB10" s="989">
        <v>98</v>
      </c>
      <c r="DC10" s="990"/>
      <c r="DD10" s="990"/>
      <c r="DE10" s="990"/>
      <c r="DF10" s="991"/>
      <c r="DG10" s="989" t="s">
        <v>588</v>
      </c>
      <c r="DH10" s="990"/>
      <c r="DI10" s="990"/>
      <c r="DJ10" s="990"/>
      <c r="DK10" s="991"/>
      <c r="DL10" s="989" t="s">
        <v>588</v>
      </c>
      <c r="DM10" s="990"/>
      <c r="DN10" s="990"/>
      <c r="DO10" s="990"/>
      <c r="DP10" s="991"/>
      <c r="DQ10" s="989" t="s">
        <v>588</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589</v>
      </c>
      <c r="BT11" s="993"/>
      <c r="BU11" s="993"/>
      <c r="BV11" s="993"/>
      <c r="BW11" s="993"/>
      <c r="BX11" s="993"/>
      <c r="BY11" s="993"/>
      <c r="BZ11" s="993"/>
      <c r="CA11" s="993"/>
      <c r="CB11" s="993"/>
      <c r="CC11" s="993"/>
      <c r="CD11" s="993"/>
      <c r="CE11" s="993"/>
      <c r="CF11" s="993"/>
      <c r="CG11" s="1014"/>
      <c r="CH11" s="989">
        <v>0</v>
      </c>
      <c r="CI11" s="990"/>
      <c r="CJ11" s="990"/>
      <c r="CK11" s="990"/>
      <c r="CL11" s="991"/>
      <c r="CM11" s="989">
        <v>41</v>
      </c>
      <c r="CN11" s="990"/>
      <c r="CO11" s="990"/>
      <c r="CP11" s="990"/>
      <c r="CQ11" s="991"/>
      <c r="CR11" s="989">
        <v>3</v>
      </c>
      <c r="CS11" s="990"/>
      <c r="CT11" s="990"/>
      <c r="CU11" s="990"/>
      <c r="CV11" s="991"/>
      <c r="CW11" s="989">
        <v>3</v>
      </c>
      <c r="CX11" s="990"/>
      <c r="CY11" s="990"/>
      <c r="CZ11" s="990"/>
      <c r="DA11" s="991"/>
      <c r="DB11" s="989">
        <v>30</v>
      </c>
      <c r="DC11" s="990"/>
      <c r="DD11" s="990"/>
      <c r="DE11" s="990"/>
      <c r="DF11" s="991"/>
      <c r="DG11" s="989" t="s">
        <v>588</v>
      </c>
      <c r="DH11" s="990"/>
      <c r="DI11" s="990"/>
      <c r="DJ11" s="990"/>
      <c r="DK11" s="991"/>
      <c r="DL11" s="989" t="s">
        <v>588</v>
      </c>
      <c r="DM11" s="990"/>
      <c r="DN11" s="990"/>
      <c r="DO11" s="990"/>
      <c r="DP11" s="991"/>
      <c r="DQ11" s="989" t="s">
        <v>588</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2555</v>
      </c>
      <c r="R28" s="1051"/>
      <c r="S28" s="1051"/>
      <c r="T28" s="1051"/>
      <c r="U28" s="1051"/>
      <c r="V28" s="1051">
        <v>2524</v>
      </c>
      <c r="W28" s="1051"/>
      <c r="X28" s="1051"/>
      <c r="Y28" s="1051"/>
      <c r="Z28" s="1051"/>
      <c r="AA28" s="1051">
        <v>31</v>
      </c>
      <c r="AB28" s="1051"/>
      <c r="AC28" s="1051"/>
      <c r="AD28" s="1051"/>
      <c r="AE28" s="1052"/>
      <c r="AF28" s="1053">
        <v>31</v>
      </c>
      <c r="AG28" s="1051"/>
      <c r="AH28" s="1051"/>
      <c r="AI28" s="1051"/>
      <c r="AJ28" s="1054"/>
      <c r="AK28" s="1042">
        <v>224</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2451</v>
      </c>
      <c r="R29" s="1039"/>
      <c r="S29" s="1039"/>
      <c r="T29" s="1039"/>
      <c r="U29" s="1039"/>
      <c r="V29" s="1039">
        <v>2354</v>
      </c>
      <c r="W29" s="1039"/>
      <c r="X29" s="1039"/>
      <c r="Y29" s="1039"/>
      <c r="Z29" s="1039"/>
      <c r="AA29" s="1039">
        <v>97</v>
      </c>
      <c r="AB29" s="1039"/>
      <c r="AC29" s="1039"/>
      <c r="AD29" s="1039"/>
      <c r="AE29" s="1040"/>
      <c r="AF29" s="1035">
        <v>97</v>
      </c>
      <c r="AG29" s="1036"/>
      <c r="AH29" s="1036"/>
      <c r="AI29" s="1036"/>
      <c r="AJ29" s="1037"/>
      <c r="AK29" s="980">
        <v>374</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363</v>
      </c>
      <c r="R30" s="1039"/>
      <c r="S30" s="1039"/>
      <c r="T30" s="1039"/>
      <c r="U30" s="1039"/>
      <c r="V30" s="1039">
        <v>362</v>
      </c>
      <c r="W30" s="1039"/>
      <c r="X30" s="1039"/>
      <c r="Y30" s="1039"/>
      <c r="Z30" s="1039"/>
      <c r="AA30" s="1039">
        <v>1</v>
      </c>
      <c r="AB30" s="1039"/>
      <c r="AC30" s="1039"/>
      <c r="AD30" s="1039"/>
      <c r="AE30" s="1040"/>
      <c r="AF30" s="1035">
        <v>1</v>
      </c>
      <c r="AG30" s="1036"/>
      <c r="AH30" s="1036"/>
      <c r="AI30" s="1036"/>
      <c r="AJ30" s="1037"/>
      <c r="AK30" s="980">
        <v>419</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391</v>
      </c>
      <c r="R31" s="1039"/>
      <c r="S31" s="1039"/>
      <c r="T31" s="1039"/>
      <c r="U31" s="1039"/>
      <c r="V31" s="1039">
        <v>382</v>
      </c>
      <c r="W31" s="1039"/>
      <c r="X31" s="1039"/>
      <c r="Y31" s="1039"/>
      <c r="Z31" s="1039"/>
      <c r="AA31" s="1039">
        <v>9</v>
      </c>
      <c r="AB31" s="1039"/>
      <c r="AC31" s="1039"/>
      <c r="AD31" s="1039"/>
      <c r="AE31" s="1040"/>
      <c r="AF31" s="1035">
        <v>68</v>
      </c>
      <c r="AG31" s="1036"/>
      <c r="AH31" s="1036"/>
      <c r="AI31" s="1036"/>
      <c r="AJ31" s="1037"/>
      <c r="AK31" s="980">
        <v>27</v>
      </c>
      <c r="AL31" s="971"/>
      <c r="AM31" s="971"/>
      <c r="AN31" s="971"/>
      <c r="AO31" s="971"/>
      <c r="AP31" s="971">
        <v>1572</v>
      </c>
      <c r="AQ31" s="971"/>
      <c r="AR31" s="971"/>
      <c r="AS31" s="971"/>
      <c r="AT31" s="971"/>
      <c r="AU31" s="971">
        <v>97</v>
      </c>
      <c r="AV31" s="971"/>
      <c r="AW31" s="971"/>
      <c r="AX31" s="971"/>
      <c r="AY31" s="971"/>
      <c r="AZ31" s="1041" t="s">
        <v>588</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779</v>
      </c>
      <c r="R32" s="1039"/>
      <c r="S32" s="1039"/>
      <c r="T32" s="1039"/>
      <c r="U32" s="1039"/>
      <c r="V32" s="1039">
        <v>738</v>
      </c>
      <c r="W32" s="1039"/>
      <c r="X32" s="1039"/>
      <c r="Y32" s="1039"/>
      <c r="Z32" s="1039"/>
      <c r="AA32" s="1039">
        <v>41</v>
      </c>
      <c r="AB32" s="1039"/>
      <c r="AC32" s="1039"/>
      <c r="AD32" s="1039"/>
      <c r="AE32" s="1040"/>
      <c r="AF32" s="1035">
        <v>161</v>
      </c>
      <c r="AG32" s="1036"/>
      <c r="AH32" s="1036"/>
      <c r="AI32" s="1036"/>
      <c r="AJ32" s="1037"/>
      <c r="AK32" s="980">
        <v>278</v>
      </c>
      <c r="AL32" s="971"/>
      <c r="AM32" s="971"/>
      <c r="AN32" s="971"/>
      <c r="AO32" s="971"/>
      <c r="AP32" s="971">
        <v>2852</v>
      </c>
      <c r="AQ32" s="971"/>
      <c r="AR32" s="971"/>
      <c r="AS32" s="971"/>
      <c r="AT32" s="971"/>
      <c r="AU32" s="971">
        <v>2122</v>
      </c>
      <c r="AV32" s="971"/>
      <c r="AW32" s="971"/>
      <c r="AX32" s="971"/>
      <c r="AY32" s="971"/>
      <c r="AZ32" s="1041" t="s">
        <v>588</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294</v>
      </c>
      <c r="R33" s="1039"/>
      <c r="S33" s="1039"/>
      <c r="T33" s="1039"/>
      <c r="U33" s="1039"/>
      <c r="V33" s="1039">
        <v>329</v>
      </c>
      <c r="W33" s="1039"/>
      <c r="X33" s="1039"/>
      <c r="Y33" s="1039"/>
      <c r="Z33" s="1039"/>
      <c r="AA33" s="1039">
        <v>-35</v>
      </c>
      <c r="AB33" s="1039"/>
      <c r="AC33" s="1039"/>
      <c r="AD33" s="1039"/>
      <c r="AE33" s="1040"/>
      <c r="AF33" s="1035">
        <v>1092</v>
      </c>
      <c r="AG33" s="1036"/>
      <c r="AH33" s="1036"/>
      <c r="AI33" s="1036"/>
      <c r="AJ33" s="1037"/>
      <c r="AK33" s="980" t="s">
        <v>588</v>
      </c>
      <c r="AL33" s="971"/>
      <c r="AM33" s="971"/>
      <c r="AN33" s="971"/>
      <c r="AO33" s="971"/>
      <c r="AP33" s="971" t="s">
        <v>588</v>
      </c>
      <c r="AQ33" s="971"/>
      <c r="AR33" s="971"/>
      <c r="AS33" s="971"/>
      <c r="AT33" s="971"/>
      <c r="AU33" s="971" t="s">
        <v>588</v>
      </c>
      <c r="AV33" s="971"/>
      <c r="AW33" s="971"/>
      <c r="AX33" s="971"/>
      <c r="AY33" s="971"/>
      <c r="AZ33" s="1041" t="s">
        <v>588</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111</v>
      </c>
      <c r="R34" s="1039"/>
      <c r="S34" s="1039"/>
      <c r="T34" s="1039"/>
      <c r="U34" s="1039"/>
      <c r="V34" s="1039">
        <v>104</v>
      </c>
      <c r="W34" s="1039"/>
      <c r="X34" s="1039"/>
      <c r="Y34" s="1039"/>
      <c r="Z34" s="1039"/>
      <c r="AA34" s="1039">
        <v>7</v>
      </c>
      <c r="AB34" s="1039"/>
      <c r="AC34" s="1039"/>
      <c r="AD34" s="1039"/>
      <c r="AE34" s="1040"/>
      <c r="AF34" s="1035">
        <v>7</v>
      </c>
      <c r="AG34" s="1036"/>
      <c r="AH34" s="1036"/>
      <c r="AI34" s="1036"/>
      <c r="AJ34" s="1037"/>
      <c r="AK34" s="980">
        <v>57</v>
      </c>
      <c r="AL34" s="971"/>
      <c r="AM34" s="971"/>
      <c r="AN34" s="971"/>
      <c r="AO34" s="971"/>
      <c r="AP34" s="971">
        <v>564</v>
      </c>
      <c r="AQ34" s="971"/>
      <c r="AR34" s="971"/>
      <c r="AS34" s="971"/>
      <c r="AT34" s="971"/>
      <c r="AU34" s="971">
        <v>433</v>
      </c>
      <c r="AV34" s="971"/>
      <c r="AW34" s="971"/>
      <c r="AX34" s="971"/>
      <c r="AY34" s="971"/>
      <c r="AZ34" s="1041" t="s">
        <v>588</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1456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400</v>
      </c>
      <c r="R66" s="1002"/>
      <c r="S66" s="1002"/>
      <c r="T66" s="1002"/>
      <c r="U66" s="1003"/>
      <c r="V66" s="1001" t="s">
        <v>401</v>
      </c>
      <c r="W66" s="1002"/>
      <c r="X66" s="1002"/>
      <c r="Y66" s="1002"/>
      <c r="Z66" s="1003"/>
      <c r="AA66" s="1001" t="s">
        <v>402</v>
      </c>
      <c r="AB66" s="1002"/>
      <c r="AC66" s="1002"/>
      <c r="AD66" s="1002"/>
      <c r="AE66" s="1003"/>
      <c r="AF66" s="1007" t="s">
        <v>403</v>
      </c>
      <c r="AG66" s="1008"/>
      <c r="AH66" s="1008"/>
      <c r="AI66" s="1008"/>
      <c r="AJ66" s="1009"/>
      <c r="AK66" s="1001" t="s">
        <v>422</v>
      </c>
      <c r="AL66" s="996"/>
      <c r="AM66" s="996"/>
      <c r="AN66" s="996"/>
      <c r="AO66" s="997"/>
      <c r="AP66" s="1001" t="s">
        <v>405</v>
      </c>
      <c r="AQ66" s="1002"/>
      <c r="AR66" s="1002"/>
      <c r="AS66" s="1002"/>
      <c r="AT66" s="1003"/>
      <c r="AU66" s="1001" t="s">
        <v>423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2289</v>
      </c>
      <c r="R68" s="982"/>
      <c r="S68" s="982"/>
      <c r="T68" s="982"/>
      <c r="U68" s="982"/>
      <c r="V68" s="982">
        <v>2252</v>
      </c>
      <c r="W68" s="982"/>
      <c r="X68" s="982"/>
      <c r="Y68" s="982"/>
      <c r="Z68" s="982"/>
      <c r="AA68" s="982">
        <v>37</v>
      </c>
      <c r="AB68" s="982"/>
      <c r="AC68" s="982"/>
      <c r="AD68" s="982"/>
      <c r="AE68" s="982"/>
      <c r="AF68" s="982">
        <v>37</v>
      </c>
      <c r="AG68" s="982"/>
      <c r="AH68" s="982"/>
      <c r="AI68" s="982"/>
      <c r="AJ68" s="982"/>
      <c r="AK68" s="982" t="s">
        <v>588</v>
      </c>
      <c r="AL68" s="982"/>
      <c r="AM68" s="982"/>
      <c r="AN68" s="982"/>
      <c r="AO68" s="982"/>
      <c r="AP68" s="982">
        <v>437</v>
      </c>
      <c r="AQ68" s="982"/>
      <c r="AR68" s="982"/>
      <c r="AS68" s="982"/>
      <c r="AT68" s="982"/>
      <c r="AU68" s="982">
        <v>284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34</v>
      </c>
      <c r="R69" s="971"/>
      <c r="S69" s="971"/>
      <c r="T69" s="971"/>
      <c r="U69" s="971"/>
      <c r="V69" s="971">
        <v>32</v>
      </c>
      <c r="W69" s="971"/>
      <c r="X69" s="971"/>
      <c r="Y69" s="971"/>
      <c r="Z69" s="971"/>
      <c r="AA69" s="971">
        <v>2</v>
      </c>
      <c r="AB69" s="971"/>
      <c r="AC69" s="971"/>
      <c r="AD69" s="971"/>
      <c r="AE69" s="971"/>
      <c r="AF69" s="971">
        <v>2</v>
      </c>
      <c r="AG69" s="971"/>
      <c r="AH69" s="971"/>
      <c r="AI69" s="971"/>
      <c r="AJ69" s="971"/>
      <c r="AK69" s="971" t="s">
        <v>588</v>
      </c>
      <c r="AL69" s="971"/>
      <c r="AM69" s="971"/>
      <c r="AN69" s="971"/>
      <c r="AO69" s="971"/>
      <c r="AP69" s="971" t="s">
        <v>588</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1167367</v>
      </c>
      <c r="AB110" s="889"/>
      <c r="AC110" s="889"/>
      <c r="AD110" s="889"/>
      <c r="AE110" s="890"/>
      <c r="AF110" s="891">
        <v>1245232</v>
      </c>
      <c r="AG110" s="889"/>
      <c r="AH110" s="889"/>
      <c r="AI110" s="889"/>
      <c r="AJ110" s="890"/>
      <c r="AK110" s="891">
        <v>1342369</v>
      </c>
      <c r="AL110" s="889"/>
      <c r="AM110" s="889"/>
      <c r="AN110" s="889"/>
      <c r="AO110" s="890"/>
      <c r="AP110" s="892">
        <v>18.2</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11628724</v>
      </c>
      <c r="BR110" s="842"/>
      <c r="BS110" s="842"/>
      <c r="BT110" s="842"/>
      <c r="BU110" s="842"/>
      <c r="BV110" s="842">
        <v>15106103</v>
      </c>
      <c r="BW110" s="842"/>
      <c r="BX110" s="842"/>
      <c r="BY110" s="842"/>
      <c r="BZ110" s="842"/>
      <c r="CA110" s="842">
        <v>15021075</v>
      </c>
      <c r="CB110" s="842"/>
      <c r="CC110" s="842"/>
      <c r="CD110" s="842"/>
      <c r="CE110" s="842"/>
      <c r="CF110" s="866">
        <v>203.3</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639073</v>
      </c>
      <c r="BR111" s="817"/>
      <c r="BS111" s="817"/>
      <c r="BT111" s="817"/>
      <c r="BU111" s="817"/>
      <c r="BV111" s="817">
        <v>908066</v>
      </c>
      <c r="BW111" s="817"/>
      <c r="BX111" s="817"/>
      <c r="BY111" s="817"/>
      <c r="BZ111" s="817"/>
      <c r="CA111" s="817">
        <v>925038</v>
      </c>
      <c r="CB111" s="817"/>
      <c r="CC111" s="817"/>
      <c r="CD111" s="817"/>
      <c r="CE111" s="817"/>
      <c r="CF111" s="875">
        <v>12.5</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3116973</v>
      </c>
      <c r="BR112" s="817"/>
      <c r="BS112" s="817"/>
      <c r="BT112" s="817"/>
      <c r="BU112" s="817"/>
      <c r="BV112" s="817">
        <v>3126884</v>
      </c>
      <c r="BW112" s="817"/>
      <c r="BX112" s="817"/>
      <c r="BY112" s="817"/>
      <c r="BZ112" s="817"/>
      <c r="CA112" s="817">
        <v>2652562</v>
      </c>
      <c r="CB112" s="817"/>
      <c r="CC112" s="817"/>
      <c r="CD112" s="817"/>
      <c r="CE112" s="817"/>
      <c r="CF112" s="875">
        <v>35.9</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520277</v>
      </c>
      <c r="DH112" s="817"/>
      <c r="DI112" s="817"/>
      <c r="DJ112" s="817"/>
      <c r="DK112" s="817"/>
      <c r="DL112" s="817">
        <v>519257</v>
      </c>
      <c r="DM112" s="817"/>
      <c r="DN112" s="817"/>
      <c r="DO112" s="817"/>
      <c r="DP112" s="817"/>
      <c r="DQ112" s="817">
        <v>518237</v>
      </c>
      <c r="DR112" s="817"/>
      <c r="DS112" s="817"/>
      <c r="DT112" s="817"/>
      <c r="DU112" s="817"/>
      <c r="DV112" s="794">
        <v>7</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287630</v>
      </c>
      <c r="AB113" s="919"/>
      <c r="AC113" s="919"/>
      <c r="AD113" s="919"/>
      <c r="AE113" s="920"/>
      <c r="AF113" s="921">
        <v>307305</v>
      </c>
      <c r="AG113" s="919"/>
      <c r="AH113" s="919"/>
      <c r="AI113" s="919"/>
      <c r="AJ113" s="920"/>
      <c r="AK113" s="921">
        <v>245087</v>
      </c>
      <c r="AL113" s="919"/>
      <c r="AM113" s="919"/>
      <c r="AN113" s="919"/>
      <c r="AO113" s="920"/>
      <c r="AP113" s="922">
        <v>3.3</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384709</v>
      </c>
      <c r="BR113" s="817"/>
      <c r="BS113" s="817"/>
      <c r="BT113" s="817"/>
      <c r="BU113" s="817"/>
      <c r="BV113" s="817">
        <v>333725</v>
      </c>
      <c r="BW113" s="817"/>
      <c r="BX113" s="817"/>
      <c r="BY113" s="817"/>
      <c r="BZ113" s="817"/>
      <c r="CA113" s="817">
        <v>284227</v>
      </c>
      <c r="CB113" s="817"/>
      <c r="CC113" s="817"/>
      <c r="CD113" s="817"/>
      <c r="CE113" s="817"/>
      <c r="CF113" s="875">
        <v>3.8</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419</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56209</v>
      </c>
      <c r="AB114" s="780"/>
      <c r="AC114" s="780"/>
      <c r="AD114" s="780"/>
      <c r="AE114" s="781"/>
      <c r="AF114" s="782">
        <v>56983</v>
      </c>
      <c r="AG114" s="780"/>
      <c r="AH114" s="780"/>
      <c r="AI114" s="780"/>
      <c r="AJ114" s="781"/>
      <c r="AK114" s="782">
        <v>56320</v>
      </c>
      <c r="AL114" s="780"/>
      <c r="AM114" s="780"/>
      <c r="AN114" s="780"/>
      <c r="AO114" s="781"/>
      <c r="AP114" s="824">
        <v>0.8</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2399415</v>
      </c>
      <c r="BR114" s="817"/>
      <c r="BS114" s="817"/>
      <c r="BT114" s="817"/>
      <c r="BU114" s="817"/>
      <c r="BV114" s="817">
        <v>2333189</v>
      </c>
      <c r="BW114" s="817"/>
      <c r="BX114" s="817"/>
      <c r="BY114" s="817"/>
      <c r="BZ114" s="817"/>
      <c r="CA114" s="817">
        <v>2285634</v>
      </c>
      <c r="CB114" s="817"/>
      <c r="CC114" s="817"/>
      <c r="CD114" s="817"/>
      <c r="CE114" s="817"/>
      <c r="CF114" s="875">
        <v>30.9</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73881</v>
      </c>
      <c r="AB115" s="919"/>
      <c r="AC115" s="919"/>
      <c r="AD115" s="919"/>
      <c r="AE115" s="920"/>
      <c r="AF115" s="921">
        <v>99386</v>
      </c>
      <c r="AG115" s="919"/>
      <c r="AH115" s="919"/>
      <c r="AI115" s="919"/>
      <c r="AJ115" s="920"/>
      <c r="AK115" s="921">
        <v>115000</v>
      </c>
      <c r="AL115" s="919"/>
      <c r="AM115" s="919"/>
      <c r="AN115" s="919"/>
      <c r="AO115" s="920"/>
      <c r="AP115" s="922">
        <v>1.6</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v>305</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1585087</v>
      </c>
      <c r="AB117" s="903"/>
      <c r="AC117" s="903"/>
      <c r="AD117" s="903"/>
      <c r="AE117" s="904"/>
      <c r="AF117" s="905">
        <v>1709211</v>
      </c>
      <c r="AG117" s="903"/>
      <c r="AH117" s="903"/>
      <c r="AI117" s="903"/>
      <c r="AJ117" s="904"/>
      <c r="AK117" s="905">
        <v>1758776</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465</v>
      </c>
      <c r="BP119" s="878"/>
      <c r="BQ119" s="879">
        <v>18168894</v>
      </c>
      <c r="BR119" s="845"/>
      <c r="BS119" s="845"/>
      <c r="BT119" s="845"/>
      <c r="BU119" s="845"/>
      <c r="BV119" s="845">
        <v>21807967</v>
      </c>
      <c r="BW119" s="845"/>
      <c r="BX119" s="845"/>
      <c r="BY119" s="845"/>
      <c r="BZ119" s="845"/>
      <c r="CA119" s="845">
        <v>21168536</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118796</v>
      </c>
      <c r="DH119" s="764"/>
      <c r="DI119" s="764"/>
      <c r="DJ119" s="764"/>
      <c r="DK119" s="765"/>
      <c r="DL119" s="766">
        <v>388809</v>
      </c>
      <c r="DM119" s="764"/>
      <c r="DN119" s="764"/>
      <c r="DO119" s="764"/>
      <c r="DP119" s="765"/>
      <c r="DQ119" s="766">
        <v>406801</v>
      </c>
      <c r="DR119" s="764"/>
      <c r="DS119" s="764"/>
      <c r="DT119" s="764"/>
      <c r="DU119" s="765"/>
      <c r="DV119" s="848">
        <v>5.5</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3452605</v>
      </c>
      <c r="BR120" s="842"/>
      <c r="BS120" s="842"/>
      <c r="BT120" s="842"/>
      <c r="BU120" s="842"/>
      <c r="BV120" s="842">
        <v>3526830</v>
      </c>
      <c r="BW120" s="842"/>
      <c r="BX120" s="842"/>
      <c r="BY120" s="842"/>
      <c r="BZ120" s="842"/>
      <c r="CA120" s="842">
        <v>4247226</v>
      </c>
      <c r="CB120" s="842"/>
      <c r="CC120" s="842"/>
      <c r="CD120" s="842"/>
      <c r="CE120" s="842"/>
      <c r="CF120" s="866">
        <v>57.5</v>
      </c>
      <c r="CG120" s="867"/>
      <c r="CH120" s="867"/>
      <c r="CI120" s="867"/>
      <c r="CJ120" s="867"/>
      <c r="CK120" s="868" t="s">
        <v>469</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t="s">
        <v>130</v>
      </c>
      <c r="DH120" s="842"/>
      <c r="DI120" s="842"/>
      <c r="DJ120" s="842"/>
      <c r="DK120" s="842"/>
      <c r="DL120" s="842" t="s">
        <v>130</v>
      </c>
      <c r="DM120" s="842"/>
      <c r="DN120" s="842"/>
      <c r="DO120" s="842"/>
      <c r="DP120" s="842"/>
      <c r="DQ120" s="842">
        <v>2121609</v>
      </c>
      <c r="DR120" s="842"/>
      <c r="DS120" s="842"/>
      <c r="DT120" s="842"/>
      <c r="DU120" s="842"/>
      <c r="DV120" s="843">
        <v>28.7</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v>1020</v>
      </c>
      <c r="AG121" s="780"/>
      <c r="AH121" s="780"/>
      <c r="AI121" s="780"/>
      <c r="AJ121" s="781"/>
      <c r="AK121" s="782">
        <v>1020</v>
      </c>
      <c r="AL121" s="780"/>
      <c r="AM121" s="780"/>
      <c r="AN121" s="780"/>
      <c r="AO121" s="781"/>
      <c r="AP121" s="824">
        <v>0</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2174925</v>
      </c>
      <c r="BR121" s="817"/>
      <c r="BS121" s="817"/>
      <c r="BT121" s="817"/>
      <c r="BU121" s="817"/>
      <c r="BV121" s="817">
        <v>2173560</v>
      </c>
      <c r="BW121" s="817"/>
      <c r="BX121" s="817"/>
      <c r="BY121" s="817"/>
      <c r="BZ121" s="817"/>
      <c r="CA121" s="817">
        <v>2166367</v>
      </c>
      <c r="CB121" s="817"/>
      <c r="CC121" s="817"/>
      <c r="CD121" s="817"/>
      <c r="CE121" s="817"/>
      <c r="CF121" s="875">
        <v>29.3</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816">
        <v>415156</v>
      </c>
      <c r="DH121" s="817"/>
      <c r="DI121" s="817"/>
      <c r="DJ121" s="817"/>
      <c r="DK121" s="817"/>
      <c r="DL121" s="817">
        <v>490958</v>
      </c>
      <c r="DM121" s="817"/>
      <c r="DN121" s="817"/>
      <c r="DO121" s="817"/>
      <c r="DP121" s="817"/>
      <c r="DQ121" s="817">
        <v>433515</v>
      </c>
      <c r="DR121" s="817"/>
      <c r="DS121" s="817"/>
      <c r="DT121" s="817"/>
      <c r="DU121" s="817"/>
      <c r="DV121" s="794">
        <v>5.9</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10161934</v>
      </c>
      <c r="BR122" s="845"/>
      <c r="BS122" s="845"/>
      <c r="BT122" s="845"/>
      <c r="BU122" s="845"/>
      <c r="BV122" s="845">
        <v>11198235</v>
      </c>
      <c r="BW122" s="845"/>
      <c r="BX122" s="845"/>
      <c r="BY122" s="845"/>
      <c r="BZ122" s="845"/>
      <c r="CA122" s="845">
        <v>10871148</v>
      </c>
      <c r="CB122" s="845"/>
      <c r="CC122" s="845"/>
      <c r="CD122" s="845"/>
      <c r="CE122" s="845"/>
      <c r="CF122" s="846">
        <v>147.19999999999999</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159909</v>
      </c>
      <c r="DH122" s="817"/>
      <c r="DI122" s="817"/>
      <c r="DJ122" s="817"/>
      <c r="DK122" s="817"/>
      <c r="DL122" s="817">
        <v>128839</v>
      </c>
      <c r="DM122" s="817"/>
      <c r="DN122" s="817"/>
      <c r="DO122" s="817"/>
      <c r="DP122" s="817"/>
      <c r="DQ122" s="817">
        <v>97438</v>
      </c>
      <c r="DR122" s="817"/>
      <c r="DS122" s="817"/>
      <c r="DT122" s="817"/>
      <c r="DU122" s="817"/>
      <c r="DV122" s="794">
        <v>1.3</v>
      </c>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473</v>
      </c>
      <c r="BP123" s="878"/>
      <c r="BQ123" s="832">
        <v>15789464</v>
      </c>
      <c r="BR123" s="833"/>
      <c r="BS123" s="833"/>
      <c r="BT123" s="833"/>
      <c r="BU123" s="833"/>
      <c r="BV123" s="833">
        <v>16898625</v>
      </c>
      <c r="BW123" s="833"/>
      <c r="BX123" s="833"/>
      <c r="BY123" s="833"/>
      <c r="BZ123" s="833"/>
      <c r="CA123" s="833">
        <v>17284741</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33.1</v>
      </c>
      <c r="BR124" s="831"/>
      <c r="BS124" s="831"/>
      <c r="BT124" s="831"/>
      <c r="BU124" s="831"/>
      <c r="BV124" s="831">
        <v>64.7</v>
      </c>
      <c r="BW124" s="831"/>
      <c r="BX124" s="831"/>
      <c r="BY124" s="831"/>
      <c r="BZ124" s="831"/>
      <c r="CA124" s="831">
        <v>52.5</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v>2541908</v>
      </c>
      <c r="DH124" s="764"/>
      <c r="DI124" s="764"/>
      <c r="DJ124" s="764"/>
      <c r="DK124" s="765"/>
      <c r="DL124" s="766">
        <v>2507087</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73881</v>
      </c>
      <c r="AB126" s="780"/>
      <c r="AC126" s="780"/>
      <c r="AD126" s="780"/>
      <c r="AE126" s="781"/>
      <c r="AF126" s="782">
        <v>98366</v>
      </c>
      <c r="AG126" s="780"/>
      <c r="AH126" s="780"/>
      <c r="AI126" s="780"/>
      <c r="AJ126" s="781"/>
      <c r="AK126" s="782">
        <v>113980</v>
      </c>
      <c r="AL126" s="780"/>
      <c r="AM126" s="780"/>
      <c r="AN126" s="780"/>
      <c r="AO126" s="781"/>
      <c r="AP126" s="824">
        <v>1.5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419</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182359</v>
      </c>
      <c r="AB128" s="801"/>
      <c r="AC128" s="801"/>
      <c r="AD128" s="801"/>
      <c r="AE128" s="802"/>
      <c r="AF128" s="803">
        <v>180396</v>
      </c>
      <c r="AG128" s="801"/>
      <c r="AH128" s="801"/>
      <c r="AI128" s="801"/>
      <c r="AJ128" s="802"/>
      <c r="AK128" s="803">
        <v>192496</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419</v>
      </c>
      <c r="BG128" s="787"/>
      <c r="BH128" s="787"/>
      <c r="BI128" s="787"/>
      <c r="BJ128" s="787"/>
      <c r="BK128" s="787"/>
      <c r="BL128" s="810"/>
      <c r="BM128" s="786">
        <v>13.67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419</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8086701</v>
      </c>
      <c r="AB129" s="780"/>
      <c r="AC129" s="780"/>
      <c r="AD129" s="780"/>
      <c r="AE129" s="781"/>
      <c r="AF129" s="782">
        <v>8525742</v>
      </c>
      <c r="AG129" s="780"/>
      <c r="AH129" s="780"/>
      <c r="AI129" s="780"/>
      <c r="AJ129" s="781"/>
      <c r="AK129" s="782">
        <v>8300778</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130</v>
      </c>
      <c r="BG129" s="771"/>
      <c r="BH129" s="771"/>
      <c r="BI129" s="771"/>
      <c r="BJ129" s="771"/>
      <c r="BK129" s="771"/>
      <c r="BL129" s="772"/>
      <c r="BM129" s="770">
        <v>18.670000000000002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906304</v>
      </c>
      <c r="AB130" s="780"/>
      <c r="AC130" s="780"/>
      <c r="AD130" s="780"/>
      <c r="AE130" s="781"/>
      <c r="AF130" s="782">
        <v>943995</v>
      </c>
      <c r="AG130" s="780"/>
      <c r="AH130" s="780"/>
      <c r="AI130" s="780"/>
      <c r="AJ130" s="781"/>
      <c r="AK130" s="782">
        <v>913649</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7180397</v>
      </c>
      <c r="AB131" s="764"/>
      <c r="AC131" s="764"/>
      <c r="AD131" s="764"/>
      <c r="AE131" s="765"/>
      <c r="AF131" s="766">
        <v>7581747</v>
      </c>
      <c r="AG131" s="764"/>
      <c r="AH131" s="764"/>
      <c r="AI131" s="764"/>
      <c r="AJ131" s="765"/>
      <c r="AK131" s="766">
        <v>7387129</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52.5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6.9136010170000004</v>
      </c>
      <c r="AB132" s="745"/>
      <c r="AC132" s="745"/>
      <c r="AD132" s="745"/>
      <c r="AE132" s="746"/>
      <c r="AF132" s="747">
        <v>7.7135256559999998</v>
      </c>
      <c r="AG132" s="745"/>
      <c r="AH132" s="745"/>
      <c r="AI132" s="745"/>
      <c r="AJ132" s="746"/>
      <c r="AK132" s="747">
        <v>8.834704254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7</v>
      </c>
      <c r="AB133" s="724"/>
      <c r="AC133" s="724"/>
      <c r="AD133" s="724"/>
      <c r="AE133" s="725"/>
      <c r="AF133" s="723">
        <v>7.2</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NqZPA8FF21anEWPJLtvMkYS6/w4fHVI7QXc40qu+g+acEdykbWA9qunCDz4symuR7Y93NcO/aOaghKca1Ymdg==" saltValue="1mdUeri4qNKtH0cIt00+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4E11-E356-4465-BBF6-B6A9CF56CB02}">
  <sheetPr>
    <pageSetUpPr fitToPage="1"/>
  </sheetPr>
  <dimension ref="A1:DQ105"/>
  <sheetViews>
    <sheetView showGridLines="0" tabSelected="1" view="pageBreakPreview" topLeftCell="AJ16" zoomScaleNormal="85" zoomScaleSheetLayoutView="100" workbookViewId="0">
      <selection activeCell="BQ28" sqref="BQ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iydXBjESkbaSf76uzkoZ931ZYA/oLy4rGDNoeP3OLrlVfNy3tCJbeag0l36LWESUoVpPadowIArc6iFrK4ZA==" saltValue="btb8Ndn8VSNTSK91HUXf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BwkqjZaXTtUDg9pbcCa1bTS3M4HiWo+zUyk3fzUZjdD1m6CdbDKXI3v+BDqaFMSfxUhP+aS2gV4ROZOVLUaeA==" saltValue="l/30yZF567W9/7r2xw1/h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2381836</v>
      </c>
      <c r="AP9" s="281">
        <v>117779</v>
      </c>
      <c r="AQ9" s="282">
        <v>105319</v>
      </c>
      <c r="AR9" s="283">
        <v>11.8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444584</v>
      </c>
      <c r="AP10" s="284">
        <v>21984</v>
      </c>
      <c r="AQ10" s="285">
        <v>9860</v>
      </c>
      <c r="AR10" s="286">
        <v>123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v>4974</v>
      </c>
      <c r="AP11" s="284">
        <v>246</v>
      </c>
      <c r="AQ11" s="285">
        <v>1656</v>
      </c>
      <c r="AR11" s="286">
        <v>-85.1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511</v>
      </c>
      <c r="AP12" s="284" t="s">
        <v>511</v>
      </c>
      <c r="AQ12" s="285">
        <v>3</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97260</v>
      </c>
      <c r="AP13" s="284">
        <v>4809</v>
      </c>
      <c r="AQ13" s="285">
        <v>4056</v>
      </c>
      <c r="AR13" s="286">
        <v>18.600000000000001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89673</v>
      </c>
      <c r="AP14" s="284">
        <v>4434</v>
      </c>
      <c r="AQ14" s="285">
        <v>2339</v>
      </c>
      <c r="AR14" s="286">
        <v>89.6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-212522</v>
      </c>
      <c r="AP15" s="284">
        <v>-10509</v>
      </c>
      <c r="AQ15" s="285">
        <v>-7717</v>
      </c>
      <c r="AR15" s="286">
        <v>36.200000000000003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2805805</v>
      </c>
      <c r="AP16" s="284">
        <v>138743</v>
      </c>
      <c r="AQ16" s="285">
        <v>115515</v>
      </c>
      <c r="AR16" s="286">
        <v>20.100000000000001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10.88</v>
      </c>
      <c r="AP21" s="298">
        <v>10.69</v>
      </c>
      <c r="AQ21" s="299">
        <v>0.19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98.6</v>
      </c>
      <c r="AP22" s="303">
        <v>97.4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1342369</v>
      </c>
      <c r="AP32" s="312">
        <v>66378</v>
      </c>
      <c r="AQ32" s="313">
        <v>74824</v>
      </c>
      <c r="AR32" s="314">
        <v>-11.3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511</v>
      </c>
      <c r="AP34" s="312" t="s">
        <v>511</v>
      </c>
      <c r="AQ34" s="313">
        <v>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245087</v>
      </c>
      <c r="AP35" s="312">
        <v>12119</v>
      </c>
      <c r="AQ35" s="313">
        <v>17427</v>
      </c>
      <c r="AR35" s="314">
        <v>-30.5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v>56320</v>
      </c>
      <c r="AP36" s="312">
        <v>2785</v>
      </c>
      <c r="AQ36" s="313">
        <v>2447</v>
      </c>
      <c r="AR36" s="314">
        <v>13.8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115000</v>
      </c>
      <c r="AP37" s="312">
        <v>5687</v>
      </c>
      <c r="AQ37" s="313">
        <v>591</v>
      </c>
      <c r="AR37" s="314">
        <v>862.3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511</v>
      </c>
      <c r="AP38" s="315" t="s">
        <v>511</v>
      </c>
      <c r="AQ38" s="316">
        <v>2</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-192496</v>
      </c>
      <c r="AP39" s="312">
        <v>-9519</v>
      </c>
      <c r="AQ39" s="313">
        <v>-3618</v>
      </c>
      <c r="AR39" s="314">
        <v>163.1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-913649</v>
      </c>
      <c r="AP40" s="312">
        <v>-45179</v>
      </c>
      <c r="AQ40" s="313">
        <v>-63812</v>
      </c>
      <c r="AR40" s="314">
        <v>-29.2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652631</v>
      </c>
      <c r="AP41" s="312">
        <v>32272</v>
      </c>
      <c r="AQ41" s="313">
        <v>27863</v>
      </c>
      <c r="AR41" s="314">
        <v>15.8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996846</v>
      </c>
      <c r="AN51" s="334">
        <v>45474</v>
      </c>
      <c r="AO51" s="335">
        <v>-31.8</v>
      </c>
      <c r="AP51" s="336">
        <v>85173</v>
      </c>
      <c r="AQ51" s="337">
        <v>-4.3</v>
      </c>
      <c r="AR51" s="338">
        <v>-27.5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400209</v>
      </c>
      <c r="AN52" s="342">
        <v>18257</v>
      </c>
      <c r="AO52" s="343">
        <v>-15.7</v>
      </c>
      <c r="AP52" s="344">
        <v>43913</v>
      </c>
      <c r="AQ52" s="345">
        <v>-3.4</v>
      </c>
      <c r="AR52" s="346">
        <v>-12.3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943760</v>
      </c>
      <c r="AN53" s="334">
        <v>43707</v>
      </c>
      <c r="AO53" s="335">
        <v>-3.9</v>
      </c>
      <c r="AP53" s="336">
        <v>94081</v>
      </c>
      <c r="AQ53" s="337">
        <v>10.5</v>
      </c>
      <c r="AR53" s="338">
        <v>-14.4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405164</v>
      </c>
      <c r="AN54" s="342">
        <v>18764</v>
      </c>
      <c r="AO54" s="343">
        <v>2.8</v>
      </c>
      <c r="AP54" s="344">
        <v>48949</v>
      </c>
      <c r="AQ54" s="345">
        <v>11.5</v>
      </c>
      <c r="AR54" s="346">
        <v>-8.6999999999999993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1955798</v>
      </c>
      <c r="AN55" s="334">
        <v>92819</v>
      </c>
      <c r="AO55" s="335">
        <v>112.4</v>
      </c>
      <c r="AP55" s="336">
        <v>92632</v>
      </c>
      <c r="AQ55" s="337">
        <v>-1.5</v>
      </c>
      <c r="AR55" s="338">
        <v>113.9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604382</v>
      </c>
      <c r="AN56" s="342">
        <v>28683</v>
      </c>
      <c r="AO56" s="343">
        <v>52.9</v>
      </c>
      <c r="AP56" s="344">
        <v>47978</v>
      </c>
      <c r="AQ56" s="345">
        <v>-2</v>
      </c>
      <c r="AR56" s="346">
        <v>54.9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5687301</v>
      </c>
      <c r="AN57" s="334">
        <v>275855</v>
      </c>
      <c r="AO57" s="335">
        <v>197.2</v>
      </c>
      <c r="AP57" s="336">
        <v>96469</v>
      </c>
      <c r="AQ57" s="337">
        <v>4.0999999999999996</v>
      </c>
      <c r="AR57" s="338">
        <v>193.1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2703408</v>
      </c>
      <c r="AN58" s="342">
        <v>131125</v>
      </c>
      <c r="AO58" s="343">
        <v>357.2</v>
      </c>
      <c r="AP58" s="344">
        <v>49775</v>
      </c>
      <c r="AQ58" s="345">
        <v>3.7</v>
      </c>
      <c r="AR58" s="346">
        <v>353.5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3435460</v>
      </c>
      <c r="AN59" s="334">
        <v>169879</v>
      </c>
      <c r="AO59" s="335">
        <v>-38.4</v>
      </c>
      <c r="AP59" s="336">
        <v>85743</v>
      </c>
      <c r="AQ59" s="337">
        <v>-11.1</v>
      </c>
      <c r="AR59" s="338">
        <v>-27.3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949852</v>
      </c>
      <c r="AN60" s="342">
        <v>46969</v>
      </c>
      <c r="AO60" s="343">
        <v>-64.2</v>
      </c>
      <c r="AP60" s="344">
        <v>45231</v>
      </c>
      <c r="AQ60" s="345">
        <v>-9.1</v>
      </c>
      <c r="AR60" s="346">
        <v>-55.1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2603833</v>
      </c>
      <c r="AN61" s="349">
        <v>125547</v>
      </c>
      <c r="AO61" s="350">
        <v>47.1</v>
      </c>
      <c r="AP61" s="351">
        <v>90820</v>
      </c>
      <c r="AQ61" s="352">
        <v>-0.5</v>
      </c>
      <c r="AR61" s="338">
        <v>47.6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1012603</v>
      </c>
      <c r="AN62" s="342">
        <v>48760</v>
      </c>
      <c r="AO62" s="343">
        <v>66.599999999999994</v>
      </c>
      <c r="AP62" s="344">
        <v>47169</v>
      </c>
      <c r="AQ62" s="345">
        <v>0.1</v>
      </c>
      <c r="AR62" s="346">
        <v>66.5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AYrqgj3PkOpIS8qeeL8Z8CcQt5Cwe3Q9n+hEmmm0Er1zc248NikZ7QcUF73AOmeyM8OEQUw++vaxS4jcNvhTA==" saltValue="Bq7Yr2OKrfuDTAnnghXN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8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jYyxFDpBeQ6/DQB+YFZI7OM2mxvkWM4liLrVJCgyBxK9q3rQWbRPAWNSq+9wJUCzBxi2xab0nh6sgknbB3wCAQ==" saltValue="tHGkYwPhS7dp6iihpGh8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7"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RV8MsZfd3aq2m8OekWHRWM0OhJavQrK0Ow36u1j9XPuF1sKcmWhw+t+djZR7CgNFivkSjgEbHineXd/bdLyF6w==" saltValue="Ikc4pfB1A2bE+UfpAsnp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16.2</v>
      </c>
      <c r="G47" s="12">
        <v>14.87</v>
      </c>
      <c r="H47" s="12">
        <v>12.94</v>
      </c>
      <c r="I47" s="12">
        <v>13.1</v>
      </c>
      <c r="J47" s="13">
        <v>15.27</v>
      </c>
    </row>
    <row r="48" spans="2:10" ht="57.75" customHeight="1" x14ac:dyDescent="0.15">
      <c r="B48" s="14"/>
      <c r="C48" s="1141" t="s">
        <v>4</v>
      </c>
      <c r="D48" s="1141"/>
      <c r="E48" s="1142"/>
      <c r="F48" s="15">
        <v>2.4300000000000002</v>
      </c>
      <c r="G48" s="16">
        <v>1.97</v>
      </c>
      <c r="H48" s="16">
        <v>1.65</v>
      </c>
      <c r="I48" s="16">
        <v>3.43</v>
      </c>
      <c r="J48" s="17">
        <v>1.9</v>
      </c>
    </row>
    <row r="49" spans="2:10" ht="57.75" customHeight="1" thickBot="1" x14ac:dyDescent="0.2">
      <c r="B49" s="18"/>
      <c r="C49" s="1143" t="s">
        <v>5</v>
      </c>
      <c r="D49" s="1143"/>
      <c r="E49" s="1144"/>
      <c r="F49" s="19" t="s">
        <v>557</v>
      </c>
      <c r="G49" s="20" t="s">
        <v>558</v>
      </c>
      <c r="H49" s="20" t="s">
        <v>559</v>
      </c>
      <c r="I49" s="20">
        <v>1.88</v>
      </c>
      <c r="J49" s="21" t="s">
        <v>560</v>
      </c>
    </row>
    <row r="50" spans="2:10" x14ac:dyDescent="0.15"/>
  </sheetData>
  <sheetProtection algorithmName="SHA-512" hashValue="hO1nVhjtzOOVs+dEIAZPjPnYRaGgsFp9XrSggwbT4XGyKNTWLj6WSJjIRsgUckghh3n/DrxMspdqkXi9LavhvQ==" saltValue="Hi6idnKuhriHU1DD04Y/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上坂　雅史</cp:lastModifiedBy>
  <cp:lastPrinted>2024-03-11T04:25:38Z</cp:lastPrinted>
  <dcterms:created xsi:type="dcterms:W3CDTF">2024-02-04T23:29:45Z</dcterms:created>
  <dcterms:modified xsi:type="dcterms:W3CDTF">2024-03-22T02:45:28Z</dcterms:modified>
  <cp:category/>
</cp:coreProperties>
</file>