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2.128.1\File\060 建設水道部\06050 上下水道課\99 上下水道課共通\006■経営戦略（経営比較分析含）\02経営比較分析\R5（令和４年度決算）\【経営比較分析表】2022_012297_46_1718（公共・特環）\"/>
    </mc:Choice>
  </mc:AlternateContent>
  <xr:revisionPtr revIDLastSave="0" documentId="13_ncr:1_{5C8BE478-9E9F-4DFA-B7EB-635C4BA2C2B7}" xr6:coauthVersionLast="47" xr6:coauthVersionMax="47" xr10:uidLastSave="{00000000-0000-0000-0000-000000000000}"/>
  <workbookProtection workbookAlgorithmName="SHA-512" workbookHashValue="lBBDpx1lsDhlnXRNc31eP5L/tk19Kyi98mvZzG518XY1EIcAo6YIlimcVqiOtITQbNveRQ2HWZXP3hxzxJxv6A==" workbookSaltValue="nmPRUV8fm4W7lgeVToe9v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BB8" i="4"/>
  <c r="AT8" i="4"/>
  <c r="AL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<sst xmlns="http://schemas.openxmlformats.org/spreadsheetml/2006/main" count="319" uniqueCount="116">
  <si>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</si>
  <si>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</si>
  <si>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</si>
  <si>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</si>
  <si>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</si>
  <si>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</si>
  <si>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</si>
  <si>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</si>
  <si>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</si>
  <si>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</si>
  <si>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</si>
  <si>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</si>
  <si>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</si>
  <si>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</si>
  <si>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</si>
  <si>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</si>
  <si>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</si>
  <si>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</si>
  <si>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</si>
  <si>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</si>
  <si>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</si>
  <si>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</si>
  <si>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</si>
  <si>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</si>
  <si>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</si>
  <si>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</si>
  <si>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</si>
  <si>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</si>
  <si>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</si>
  <si>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</si>
  <si>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</si>
  <si>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</si>
  <si>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</si>
  <si>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</si>
  <si>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</si>
  <si>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</si>
  <si>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</si>
  <si>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</si>
  <si>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</si>
  <si>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</si>
  <si>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</si>
  <si>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</si>
  <si>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</si>
  <si>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</si>
  <si>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</si>
  <si>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</si>
  <si>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</si>
  <si>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</si>
  <si>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</si>
  <si>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</si>
  <si>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</si>
  <si>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</si>
  <si>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</si>
  <si>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</si>
  <si>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</si>
  <si>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</si>
  <si>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</si>
  <si>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</si>
  <si>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</si>
  <si>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</si>
  <si>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</si>
  <si>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</si>
  <si>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</si>
  <si>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</si>
  <si>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</si>
  <si>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</si>
  <si>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</si>
  <si>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</si>
  <si>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</si>
  <si>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</si>
  <si>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</si>
  <si>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</si>
  <si>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</si>
  <si>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</si>
  <si>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</si>
  <si>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</si>
  <si>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</si>
  <si>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</si>
  <si>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</si>
  <si>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</si>
  <si>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</si>
  <si>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</si>
  <si>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</si>
  <si>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</si>
  <si>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</si>
  <si>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</si>
  <si>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</si>
  <si>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</si>
  <si>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</si>
  <si>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</si>
  <si>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</si>
  <si>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</si>
  <si>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</si>
  <si>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</si>
  <si>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</si>
  <si>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</si>
  <si>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</si>
  <si>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</si>
  <si>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</si>
  <si>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</si>
  <si>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</si>
  <si>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</si>
  <si>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</si>
  <si>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</si>
  <si>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</si>
  <si>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</si>
  <si>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</si>
  <si>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</si>
  <si>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</si>
  <si>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</si>
  <si>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</si>
  <si>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</si>
  <si>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</si>
  <si>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少子高齢化社会を迎え、人口減少が進む中で使用料収入の増加は見込めない状況であります。汚水処理原価や他の指標等の推移を予測しながら、経費節減に努めるとともに、老朽化対策や維持管理費の増加が想定される中で、現行の経営戦略により経営基盤強化と財政マネジメントの向上を図り、持続可能な事業経営を実施していく必要があります。
　令和４年度から企業会計となり、資産の管理・財政状況を把握したうえで、持続可能な事業経営を実施していきます。</t>
    <phoneticPr fontId="4"/>
  </si>
  <si>
    <t>　本市の公共下水道事業は、平成２年に富良野処理場が供用開始されており、平成30年度に策定したストックマネジメント計画に基づき、機械設備、電気設備等の更新を実施しています。
①有形固定資産減価償却率
　有形固定資産の減価償却がどの程度進んでいるかを表す指標で、資産の老朽化度合を示します。令和4年度に地方公営企業法を適用した影響で低い水準となっていますが、下水道施設の老朽化は進んでいることから、計画的な老朽化対策及び改築更新に取り組んでまいります。
②管渠老朽化率
　法定耐用年数を超えた管路延長の割合を表す指標です。
③管渠改善率
　当該年度に更新した管路延長の割合を表す指標で、老朽管更新の進捗状況を見ることができます。
老朽化の指標である管渠老朽化率や管渠改善率については、下水道管路の耐用年数を超過するものが少ない状況であり、老朽管の更新は実施していないため数値は表記されておりません。しかしながら、管渠（下水道路）等の老朽化についても、耐用年数だけでなく管種や劣化状況等にも注視し、定期的な点検を実施して安全安心な下水道事業の運営に努めていく必要があります。</t>
    <rPh sb="143" eb="145">
      <t>レイワ</t>
    </rPh>
    <rPh sb="146" eb="148">
      <t>ネンド</t>
    </rPh>
    <rPh sb="149" eb="153">
      <t>チホウコウエイ</t>
    </rPh>
    <rPh sb="153" eb="156">
      <t>キギョウホウ</t>
    </rPh>
    <rPh sb="157" eb="159">
      <t>テキヨウ</t>
    </rPh>
    <rPh sb="161" eb="163">
      <t>エイキョウ</t>
    </rPh>
    <rPh sb="164" eb="165">
      <t>ヒク</t>
    </rPh>
    <rPh sb="166" eb="168">
      <t>スイジュン</t>
    </rPh>
    <rPh sb="177" eb="180">
      <t>ゲスイドウ</t>
    </rPh>
    <rPh sb="180" eb="182">
      <t>シセツ</t>
    </rPh>
    <rPh sb="183" eb="186">
      <t>ロウキュウカ</t>
    </rPh>
    <rPh sb="187" eb="188">
      <t>スス</t>
    </rPh>
    <rPh sb="197" eb="200">
      <t>ケイカクテキ</t>
    </rPh>
    <rPh sb="201" eb="204">
      <t>ロウキュウカ</t>
    </rPh>
    <rPh sb="204" eb="206">
      <t>タイサク</t>
    </rPh>
    <rPh sb="206" eb="207">
      <t>オヨ</t>
    </rPh>
    <rPh sb="208" eb="210">
      <t>カイチク</t>
    </rPh>
    <rPh sb="210" eb="212">
      <t>コウシン</t>
    </rPh>
    <rPh sb="213" eb="214">
      <t>ト</t>
    </rPh>
    <rPh sb="215" eb="216">
      <t>ク</t>
    </rPh>
    <rPh sb="261" eb="263">
      <t>カンキョ</t>
    </rPh>
    <rPh sb="263" eb="265">
      <t>カイゼン</t>
    </rPh>
    <rPh sb="287" eb="289">
      <t>シヒョウ</t>
    </rPh>
    <phoneticPr fontId="4"/>
  </si>
  <si>
    <t>※令和４年度から企業会計となったため、令和３年度以前の数値は記載されていません。
①経常収支比率
　使用料収入や一般会計からの繰入金等の収益で、維持管理費や支払利息等の費用をどの程度賄えているかを表す指標です。令和4年度は100％を超過していることから黒字であることを示していますが、人口減少等により使用料収入の増加が見込めないため。経費節減に努める必要があります。
②累積欠損金比率
　営業収益に対する累積欠損金（営業活動により生じた損失で、前年度からの繰越利益剰余金等でも補填することができず、複数年度にわたって累積した欠損金のこと）の状況を表す指標です。累積欠損金が発生していないことを示す0％であることが求められます。
③流動比率
　1年以内に支払うべき債務に対する支払能力を示す指標です。令和4年度は100％を下回っているため改善が必要な状況ですが、運転資金を確保できており、今後宿泊施設の接続が見込まれているため、支払い能力は有ると言えます。　　　　
④企業債残高対事業規模比率
　類似団体平均より低い状況ですが、下水道事業は住民福祉の向上（地方自治法の本旨）と独立採算制（地方公営企業法の原則）を持ち合わせていることから、今後も使用料収入と国が定める繰入基準に基づき財源確保しながら必要な施設更新を行い事業経営を図っていく必要があります。
⑤経費回収率
　使用料で回収すべき経費をどの程度賄えているかの指標です。類似団体平均値より高い状況ですが、人口減少や高齢化が進む中で使用料収入の増加が見込めないため、計画的な維持管理を行い経費等の削減に努める必要があります。
⑥汚水処理原価
　汚水処理の施設整備や維持管理費の両方を含めた汚水処理コストの指標です。汚水処理維持管理費の削減と有収水量の増加に努める必要があります。
⑦施設利用率
　施設の利用状況や適正規模を判断する指標です。類似団体平均値よりやや高い状況であり、処理人口に対し概ね適正規模であると判断できます。
⑧水洗化率
　類似団体平均値よりもやや高い状況であり、今後も水洗化普及促進に向けた啓発を実施し、指標の向上に努めていきます。</t>
    <rPh sb="30" eb="32">
      <t>キサイ</t>
    </rPh>
    <rPh sb="43" eb="47">
      <t>ケイジョウシュウシ</t>
    </rPh>
    <rPh sb="47" eb="49">
      <t>ヒリツ</t>
    </rPh>
    <rPh sb="51" eb="54">
      <t>シヨウリョウ</t>
    </rPh>
    <rPh sb="54" eb="56">
      <t>シュウニュウ</t>
    </rPh>
    <rPh sb="57" eb="61">
      <t>イッパンカイケイ</t>
    </rPh>
    <rPh sb="64" eb="67">
      <t>クリイレキン</t>
    </rPh>
    <rPh sb="67" eb="68">
      <t>トウ</t>
    </rPh>
    <rPh sb="69" eb="71">
      <t>シュウエキ</t>
    </rPh>
    <rPh sb="73" eb="78">
      <t>イジカンリヒ</t>
    </rPh>
    <rPh sb="79" eb="81">
      <t>シハラ</t>
    </rPh>
    <rPh sb="81" eb="83">
      <t>リソク</t>
    </rPh>
    <rPh sb="83" eb="84">
      <t>トウ</t>
    </rPh>
    <rPh sb="85" eb="87">
      <t>ヒヨウ</t>
    </rPh>
    <rPh sb="90" eb="92">
      <t>テイド</t>
    </rPh>
    <rPh sb="92" eb="93">
      <t>マカナ</t>
    </rPh>
    <rPh sb="99" eb="100">
      <t>アラワ</t>
    </rPh>
    <rPh sb="101" eb="103">
      <t>シヒョウ</t>
    </rPh>
    <rPh sb="106" eb="108">
      <t>レイワ</t>
    </rPh>
    <rPh sb="109" eb="111">
      <t>ネンド</t>
    </rPh>
    <rPh sb="117" eb="119">
      <t>チョウカ</t>
    </rPh>
    <rPh sb="127" eb="129">
      <t>クロジ</t>
    </rPh>
    <rPh sb="135" eb="136">
      <t>シメ</t>
    </rPh>
    <rPh sb="143" eb="148">
      <t>ジンコウゲンショウトウ</t>
    </rPh>
    <rPh sb="151" eb="156">
      <t>シヨウリョウシュウニュウ</t>
    </rPh>
    <rPh sb="157" eb="159">
      <t>ゾウカ</t>
    </rPh>
    <rPh sb="160" eb="162">
      <t>ミコ</t>
    </rPh>
    <rPh sb="168" eb="170">
      <t>ケイヒ</t>
    </rPh>
    <rPh sb="170" eb="172">
      <t>セツゲン</t>
    </rPh>
    <rPh sb="173" eb="174">
      <t>ツト</t>
    </rPh>
    <rPh sb="176" eb="178">
      <t>ヒツヨウ</t>
    </rPh>
    <rPh sb="186" eb="188">
      <t>ルイセキ</t>
    </rPh>
    <rPh sb="188" eb="191">
      <t>ケッソンキン</t>
    </rPh>
    <rPh sb="191" eb="193">
      <t>ヒリツ</t>
    </rPh>
    <rPh sb="195" eb="197">
      <t>エイギョウ</t>
    </rPh>
    <rPh sb="197" eb="199">
      <t>シュウエキ</t>
    </rPh>
    <rPh sb="200" eb="201">
      <t>タイ</t>
    </rPh>
    <rPh sb="203" eb="205">
      <t>ルイセキ</t>
    </rPh>
    <rPh sb="205" eb="208">
      <t>ケッソンキン</t>
    </rPh>
    <rPh sb="209" eb="211">
      <t>エイギョウ</t>
    </rPh>
    <rPh sb="211" eb="213">
      <t>カツドウ</t>
    </rPh>
    <rPh sb="216" eb="217">
      <t>ショウ</t>
    </rPh>
    <rPh sb="219" eb="221">
      <t>ソンシツ</t>
    </rPh>
    <rPh sb="223" eb="226">
      <t>ゼンネンド</t>
    </rPh>
    <rPh sb="229" eb="231">
      <t>クリコシ</t>
    </rPh>
    <rPh sb="231" eb="233">
      <t>リエキ</t>
    </rPh>
    <rPh sb="233" eb="236">
      <t>ジョウヨキン</t>
    </rPh>
    <rPh sb="236" eb="237">
      <t>トウ</t>
    </rPh>
    <rPh sb="239" eb="241">
      <t>ホテン</t>
    </rPh>
    <rPh sb="250" eb="254">
      <t>フクスウネンド</t>
    </rPh>
    <rPh sb="259" eb="261">
      <t>ルイセキ</t>
    </rPh>
    <rPh sb="263" eb="266">
      <t>ケッソンキン</t>
    </rPh>
    <rPh sb="271" eb="273">
      <t>ジョウキョウ</t>
    </rPh>
    <rPh sb="274" eb="275">
      <t>アラワ</t>
    </rPh>
    <rPh sb="276" eb="278">
      <t>シヒョウ</t>
    </rPh>
    <rPh sb="281" eb="283">
      <t>ルイセキ</t>
    </rPh>
    <rPh sb="283" eb="286">
      <t>ケッソンキン</t>
    </rPh>
    <rPh sb="287" eb="289">
      <t>ハッセイ</t>
    </rPh>
    <rPh sb="297" eb="298">
      <t>シメ</t>
    </rPh>
    <rPh sb="307" eb="308">
      <t>モト</t>
    </rPh>
    <rPh sb="316" eb="318">
      <t>リュウドウ</t>
    </rPh>
    <rPh sb="318" eb="320">
      <t>ヒリツ</t>
    </rPh>
    <rPh sb="323" eb="324">
      <t>ネン</t>
    </rPh>
    <rPh sb="324" eb="326">
      <t>イナイ</t>
    </rPh>
    <rPh sb="327" eb="329">
      <t>シハラ</t>
    </rPh>
    <rPh sb="332" eb="334">
      <t>サイム</t>
    </rPh>
    <rPh sb="335" eb="336">
      <t>タイ</t>
    </rPh>
    <rPh sb="338" eb="340">
      <t>シハライ</t>
    </rPh>
    <rPh sb="340" eb="342">
      <t>ノウリョク</t>
    </rPh>
    <rPh sb="343" eb="344">
      <t>シメ</t>
    </rPh>
    <rPh sb="345" eb="347">
      <t>シヒョウ</t>
    </rPh>
    <rPh sb="350" eb="352">
      <t>レイワ</t>
    </rPh>
    <rPh sb="353" eb="355">
      <t>ネンド</t>
    </rPh>
    <rPh sb="745" eb="747">
      <t>サクゲン</t>
    </rPh>
    <rPh sb="748" eb="750">
      <t>ユウシュウ</t>
    </rPh>
    <rPh sb="750" eb="752">
      <t>スイリョウ</t>
    </rPh>
    <rPh sb="753" eb="755">
      <t>ゾウカ</t>
    </rPh>
    <rPh sb="756" eb="757">
      <t>ツト</t>
    </rPh>
    <rPh sb="759" eb="761">
      <t>ヒツヨウ</t>
    </rPh>
    <rPh sb="863" eb="865">
      <t>ジョウキョウ</t>
    </rPh>
    <rPh sb="869" eb="87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</si>
</sst>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2B-46DA-AFF0-E8D69970FE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6C2B-46DA-AFF0-E8D69970FE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66.430000000000007</c:v>
                </c:pt>
              </c:numCache>
            </c:numRef>
          </c:val>
          <c:extLst>
            <c:ext xmlns:c16="http://schemas.microsoft.com/office/drawing/2014/chart" uri="{C3380CC4-5D6E-409C-BE32-E72D297353CC}">
              <c16:uniqueId val="{00000000-216E-4AEA-957F-F458C18AB3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55.82</c:v>
                </c:pt>
              </c:numCache>
            </c:numRef>
          </c:val>
          <c:smooth val="0"/>
          <c:extLst>
            <c:ext xmlns:c16="http://schemas.microsoft.com/office/drawing/2014/chart" uri="{C3380CC4-5D6E-409C-BE32-E72D297353CC}">
              <c16:uniqueId val="{00000001-216E-4AEA-957F-F458C18AB3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97.66</c:v>
                </c:pt>
              </c:numCache>
            </c:numRef>
          </c:val>
          <c:extLst>
            <c:ext xmlns:c16="http://schemas.microsoft.com/office/drawing/2014/chart" uri="{C3380CC4-5D6E-409C-BE32-E72D297353CC}">
              <c16:uniqueId val="{00000000-B3ED-4FE7-93AB-7538F0EDD1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90.67</c:v>
                </c:pt>
              </c:numCache>
            </c:numRef>
          </c:val>
          <c:smooth val="0"/>
          <c:extLst>
            <c:ext xmlns:c16="http://schemas.microsoft.com/office/drawing/2014/chart" uri="{C3380CC4-5D6E-409C-BE32-E72D297353CC}">
              <c16:uniqueId val="{00000001-B3ED-4FE7-93AB-7538F0EDD1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106.64</c:v>
                </c:pt>
              </c:numCache>
            </c:numRef>
          </c:val>
          <c:extLst>
            <c:ext xmlns:c16="http://schemas.microsoft.com/office/drawing/2014/chart" uri="{C3380CC4-5D6E-409C-BE32-E72D297353CC}">
              <c16:uniqueId val="{00000000-787A-4B0C-9F69-12C9EB7910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107.01</c:v>
                </c:pt>
              </c:numCache>
            </c:numRef>
          </c:val>
          <c:smooth val="0"/>
          <c:extLst>
            <c:ext xmlns:c16="http://schemas.microsoft.com/office/drawing/2014/chart" uri="{C3380CC4-5D6E-409C-BE32-E72D297353CC}">
              <c16:uniqueId val="{00000001-787A-4B0C-9F69-12C9EB7910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5.57</c:v>
                </c:pt>
              </c:numCache>
            </c:numRef>
          </c:val>
          <c:extLst>
            <c:ext xmlns:c16="http://schemas.microsoft.com/office/drawing/2014/chart" uri="{C3380CC4-5D6E-409C-BE32-E72D297353CC}">
              <c16:uniqueId val="{00000000-C81F-4108-B34D-E63E17ABD9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C81F-4108-B34D-E63E17ABD9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75-405A-8525-4106D0FB93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c:v>
                </c:pt>
              </c:numCache>
            </c:numRef>
          </c:val>
          <c:smooth val="0"/>
          <c:extLst>
            <c:ext xmlns:c16="http://schemas.microsoft.com/office/drawing/2014/chart" uri="{C3380CC4-5D6E-409C-BE32-E72D297353CC}">
              <c16:uniqueId val="{00000001-D675-405A-8525-4106D0FB93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7E-4DAF-9A9A-8F176DCC89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23.86</c:v>
                </c:pt>
              </c:numCache>
            </c:numRef>
          </c:val>
          <c:smooth val="0"/>
          <c:extLst>
            <c:ext xmlns:c16="http://schemas.microsoft.com/office/drawing/2014/chart" uri="{C3380CC4-5D6E-409C-BE32-E72D297353CC}">
              <c16:uniqueId val="{00000001-A67E-4DAF-9A9A-8F176DCC89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55.25</c:v>
                </c:pt>
              </c:numCache>
            </c:numRef>
          </c:val>
          <c:extLst>
            <c:ext xmlns:c16="http://schemas.microsoft.com/office/drawing/2014/chart" uri="{C3380CC4-5D6E-409C-BE32-E72D297353CC}">
              <c16:uniqueId val="{00000000-6396-4834-B204-F82EB52341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68.27</c:v>
                </c:pt>
              </c:numCache>
            </c:numRef>
          </c:val>
          <c:smooth val="0"/>
          <c:extLst>
            <c:ext xmlns:c16="http://schemas.microsoft.com/office/drawing/2014/chart" uri="{C3380CC4-5D6E-409C-BE32-E72D297353CC}">
              <c16:uniqueId val="{00000001-6396-4834-B204-F82EB52341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FA88-41B7-97C0-C33B65B3FF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804.98</c:v>
                </c:pt>
              </c:numCache>
            </c:numRef>
          </c:val>
          <c:smooth val="0"/>
          <c:extLst>
            <c:ext xmlns:c16="http://schemas.microsoft.com/office/drawing/2014/chart" uri="{C3380CC4-5D6E-409C-BE32-E72D297353CC}">
              <c16:uniqueId val="{00000001-FA88-41B7-97C0-C33B65B3FF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105.31</c:v>
                </c:pt>
              </c:numCache>
            </c:numRef>
          </c:val>
          <c:extLst>
            <c:ext xmlns:c16="http://schemas.microsoft.com/office/drawing/2014/chart" uri="{C3380CC4-5D6E-409C-BE32-E72D297353CC}">
              <c16:uniqueId val="{00000000-3FF1-4697-8C91-24B62FA37E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88.71</c:v>
                </c:pt>
              </c:numCache>
            </c:numRef>
          </c:val>
          <c:smooth val="0"/>
          <c:extLst>
            <c:ext xmlns:c16="http://schemas.microsoft.com/office/drawing/2014/chart" uri="{C3380CC4-5D6E-409C-BE32-E72D297353CC}">
              <c16:uniqueId val="{00000001-3FF1-4697-8C91-24B62FA37E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158.77000000000001</c:v>
                </c:pt>
              </c:numCache>
            </c:numRef>
          </c:val>
          <c:extLst>
            <c:ext xmlns:c16="http://schemas.microsoft.com/office/drawing/2014/chart" uri="{C3380CC4-5D6E-409C-BE32-E72D297353CC}">
              <c16:uniqueId val="{00000000-3F97-4C49-BD34-A994B1A97A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174.8</c:v>
                </c:pt>
              </c:numCache>
            </c:numRef>
          </c:val>
          <c:smooth val="0"/>
          <c:extLst>
            <c:ext xmlns:c16="http://schemas.microsoft.com/office/drawing/2014/chart" uri="{C3380CC4-5D6E-409C-BE32-E72D297353CC}">
              <c16:uniqueId val="{00000001-3F97-4C49-BD34-A994B1A97A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富良野市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51">
        <f>データ!S6</f>
        <v>20223</v>
      </c>
      <c r="AM8" s="51"/>
      <c r="AN8" s="51"/>
      <c r="AO8" s="51"/>
      <c r="AP8" s="51"/>
      <c r="AQ8" s="51"/>
      <c r="AR8" s="51"/>
      <c r="AS8" s="51"/>
      <c r="AT8" s="52">
        <f>データ!T6</f>
        <v>600.71</v>
      </c>
      <c r="AU8" s="52"/>
      <c r="AV8" s="52"/>
      <c r="AW8" s="52"/>
      <c r="AX8" s="52"/>
      <c r="AY8" s="52"/>
      <c r="AZ8" s="52"/>
      <c r="BA8" s="52"/>
      <c r="BB8" s="52">
        <f>データ!U6</f>
        <v>33.67</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61.81</v>
      </c>
      <c r="J10" s="52"/>
      <c r="K10" s="52"/>
      <c r="L10" s="52"/>
      <c r="M10" s="52"/>
      <c r="N10" s="52"/>
      <c r="O10" s="52"/>
      <c r="P10" s="52">
        <f>データ!P6</f>
        <v>75.28</v>
      </c>
      <c r="Q10" s="52"/>
      <c r="R10" s="52"/>
      <c r="S10" s="52"/>
      <c r="T10" s="52"/>
      <c r="U10" s="52"/>
      <c r="V10" s="52"/>
      <c r="W10" s="52">
        <f>データ!Q6</f>
        <v>77.040000000000006</v>
      </c>
      <c r="X10" s="52"/>
      <c r="Y10" s="52"/>
      <c r="Z10" s="52"/>
      <c r="AA10" s="52"/>
      <c r="AB10" s="52"/>
      <c r="AC10" s="52"/>
      <c r="AD10" s="51">
        <f>データ!R6</f>
        <v>3542</v>
      </c>
      <c r="AE10" s="51"/>
      <c r="AF10" s="51"/>
      <c r="AG10" s="51"/>
      <c r="AH10" s="51"/>
      <c r="AI10" s="51"/>
      <c r="AJ10" s="51"/>
      <c r="AK10" s="2"/>
      <c r="AL10" s="51">
        <f>データ!V6</f>
        <v>14999</v>
      </c>
      <c r="AM10" s="51"/>
      <c r="AN10" s="51"/>
      <c r="AO10" s="51"/>
      <c r="AP10" s="51"/>
      <c r="AQ10" s="51"/>
      <c r="AR10" s="51"/>
      <c r="AS10" s="51"/>
      <c r="AT10" s="52">
        <f>データ!W6</f>
        <v>4.8499999999999996</v>
      </c>
      <c r="AU10" s="52"/>
      <c r="AV10" s="52"/>
      <c r="AW10" s="52"/>
      <c r="AX10" s="52"/>
      <c r="AY10" s="52"/>
      <c r="AZ10" s="52"/>
      <c r="BA10" s="52"/>
      <c r="BB10" s="52">
        <f>データ!X6</f>
        <v>3092.58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fHCcJD5VvB02SGCX8FvX3+j8OjySUYd/qLvLCrvdCbvTcfCIjeoWmE6KW4N/ceJB7GTat9pxK+bOt/YYJFvJw==" saltValue="QiEeevQusxB7XVrkXfgz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12297</v>
      </c>
      <c r="D6" s="19">
        <f t="shared" si="3"/>
        <v>46</v>
      </c>
      <c r="E6" s="19">
        <f t="shared" si="3"/>
        <v>17</v>
      </c>
      <c r="F6" s="19">
        <f t="shared" si="3"/>
        <v>1</v>
      </c>
      <c r="G6" s="19">
        <f t="shared" si="3"/>
        <v>0</v>
      </c>
      <c r="H6" s="19" t="str">
        <f t="shared" si="3"/>
        <v>北海道　富良野市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61.81</v>
      </c>
      <c r="P6" s="20">
        <f t="shared" si="3"/>
        <v>75.28</v>
      </c>
      <c r="Q6" s="20">
        <f t="shared" si="3"/>
        <v>77.040000000000006</v>
      </c>
      <c r="R6" s="20">
        <f t="shared" si="3"/>
        <v>3542</v>
      </c>
      <c r="S6" s="20">
        <f t="shared" si="3"/>
        <v>20223</v>
      </c>
      <c r="T6" s="20">
        <f t="shared" si="3"/>
        <v>600.71</v>
      </c>
      <c r="U6" s="20">
        <f t="shared" si="3"/>
        <v>33.67</v>
      </c>
      <c r="V6" s="20">
        <f t="shared" si="3"/>
        <v>14999</v>
      </c>
      <c r="W6" s="20">
        <f t="shared" si="3"/>
        <v>4.8499999999999996</v>
      </c>
      <c r="X6" s="20">
        <f t="shared" si="3"/>
        <v>3092.58</v>
      </c>
      <c r="Y6" s="21" t="str">
        <f>IF(Y7="",NA(),Y7)</f>
        <v>-</v>
      </c>
      <c r="Z6" s="21" t="str">
        <f t="shared" ref="Z6:AH6" si="4">IF(Z7="",NA(),Z7)</f>
        <v>-</v>
      </c>
      <c r="AA6" s="21" t="str">
        <f t="shared" si="4"/>
        <v>-</v>
      </c>
      <c r="AB6" s="21" t="str">
        <f t="shared" si="4"/>
        <v>-</v>
      </c>
      <c r="AC6" s="21">
        <f t="shared" si="4"/>
        <v>106.64</v>
      </c>
      <c r="AD6" s="21" t="str">
        <f t="shared" si="4"/>
        <v>-</v>
      </c>
      <c r="AE6" s="21" t="str">
        <f t="shared" si="4"/>
        <v>-</v>
      </c>
      <c r="AF6" s="21" t="str">
        <f t="shared" si="4"/>
        <v>-</v>
      </c>
      <c r="AG6" s="21" t="str">
        <f t="shared" si="4"/>
        <v>-</v>
      </c>
      <c r="AH6" s="21">
        <f t="shared" si="4"/>
        <v>107.01</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23.86</v>
      </c>
      <c r="AT6" s="20" t="str">
        <f>IF(AT7="","",IF(AT7="-","【-】","【"&amp;SUBSTITUTE(TEXT(AT7,"#,##0.00"),"-","△")&amp;"】"))</f>
        <v>【3.15】</v>
      </c>
      <c r="AU6" s="21" t="str">
        <f>IF(AU7="",NA(),AU7)</f>
        <v>-</v>
      </c>
      <c r="AV6" s="21" t="str">
        <f t="shared" ref="AV6:BD6" si="6">IF(AV7="",NA(),AV7)</f>
        <v>-</v>
      </c>
      <c r="AW6" s="21" t="str">
        <f t="shared" si="6"/>
        <v>-</v>
      </c>
      <c r="AX6" s="21" t="str">
        <f t="shared" si="6"/>
        <v>-</v>
      </c>
      <c r="AY6" s="21">
        <f t="shared" si="6"/>
        <v>55.25</v>
      </c>
      <c r="AZ6" s="21" t="str">
        <f t="shared" si="6"/>
        <v>-</v>
      </c>
      <c r="BA6" s="21" t="str">
        <f t="shared" si="6"/>
        <v>-</v>
      </c>
      <c r="BB6" s="21" t="str">
        <f t="shared" si="6"/>
        <v>-</v>
      </c>
      <c r="BC6" s="21" t="str">
        <f t="shared" si="6"/>
        <v>-</v>
      </c>
      <c r="BD6" s="21">
        <f t="shared" si="6"/>
        <v>68.27</v>
      </c>
      <c r="BE6" s="20" t="str">
        <f>IF(BE7="","",IF(BE7="-","【-】","【"&amp;SUBSTITUTE(TEXT(BE7,"#,##0.00"),"-","△")&amp;"】"))</f>
        <v>【73.44】</v>
      </c>
      <c r="BF6" s="21" t="str">
        <f>IF(BF7="",NA(),BF7)</f>
        <v>-</v>
      </c>
      <c r="BG6" s="21" t="str">
        <f t="shared" ref="BG6:BO6" si="7">IF(BG7="",NA(),BG7)</f>
        <v>-</v>
      </c>
      <c r="BH6" s="21" t="str">
        <f t="shared" si="7"/>
        <v>-</v>
      </c>
      <c r="BI6" s="21" t="str">
        <f t="shared" si="7"/>
        <v>-</v>
      </c>
      <c r="BJ6" s="21">
        <f t="shared" si="7"/>
        <v>3.53</v>
      </c>
      <c r="BK6" s="21" t="str">
        <f t="shared" si="7"/>
        <v>-</v>
      </c>
      <c r="BL6" s="21" t="str">
        <f t="shared" si="7"/>
        <v>-</v>
      </c>
      <c r="BM6" s="21" t="str">
        <f t="shared" si="7"/>
        <v>-</v>
      </c>
      <c r="BN6" s="21" t="str">
        <f t="shared" si="7"/>
        <v>-</v>
      </c>
      <c r="BO6" s="21">
        <f t="shared" si="7"/>
        <v>804.98</v>
      </c>
      <c r="BP6" s="20" t="str">
        <f>IF(BP7="","",IF(BP7="-","【-】","【"&amp;SUBSTITUTE(TEXT(BP7,"#,##0.00"),"-","△")&amp;"】"))</f>
        <v>【652.82】</v>
      </c>
      <c r="BQ6" s="21" t="str">
        <f>IF(BQ7="",NA(),BQ7)</f>
        <v>-</v>
      </c>
      <c r="BR6" s="21" t="str">
        <f t="shared" ref="BR6:BZ6" si="8">IF(BR7="",NA(),BR7)</f>
        <v>-</v>
      </c>
      <c r="BS6" s="21" t="str">
        <f t="shared" si="8"/>
        <v>-</v>
      </c>
      <c r="BT6" s="21" t="str">
        <f t="shared" si="8"/>
        <v>-</v>
      </c>
      <c r="BU6" s="21">
        <f t="shared" si="8"/>
        <v>105.31</v>
      </c>
      <c r="BV6" s="21" t="str">
        <f t="shared" si="8"/>
        <v>-</v>
      </c>
      <c r="BW6" s="21" t="str">
        <f t="shared" si="8"/>
        <v>-</v>
      </c>
      <c r="BX6" s="21" t="str">
        <f t="shared" si="8"/>
        <v>-</v>
      </c>
      <c r="BY6" s="21" t="str">
        <f t="shared" si="8"/>
        <v>-</v>
      </c>
      <c r="BZ6" s="21">
        <f t="shared" si="8"/>
        <v>88.71</v>
      </c>
      <c r="CA6" s="20" t="str">
        <f>IF(CA7="","",IF(CA7="-","【-】","【"&amp;SUBSTITUTE(TEXT(CA7,"#,##0.00"),"-","△")&amp;"】"))</f>
        <v>【97.61】</v>
      </c>
      <c r="CB6" s="21" t="str">
        <f>IF(CB7="",NA(),CB7)</f>
        <v>-</v>
      </c>
      <c r="CC6" s="21" t="str">
        <f t="shared" ref="CC6:CK6" si="9">IF(CC7="",NA(),CC7)</f>
        <v>-</v>
      </c>
      <c r="CD6" s="21" t="str">
        <f t="shared" si="9"/>
        <v>-</v>
      </c>
      <c r="CE6" s="21" t="str">
        <f t="shared" si="9"/>
        <v>-</v>
      </c>
      <c r="CF6" s="21">
        <f t="shared" si="9"/>
        <v>158.77000000000001</v>
      </c>
      <c r="CG6" s="21" t="str">
        <f t="shared" si="9"/>
        <v>-</v>
      </c>
      <c r="CH6" s="21" t="str">
        <f t="shared" si="9"/>
        <v>-</v>
      </c>
      <c r="CI6" s="21" t="str">
        <f t="shared" si="9"/>
        <v>-</v>
      </c>
      <c r="CJ6" s="21" t="str">
        <f t="shared" si="9"/>
        <v>-</v>
      </c>
      <c r="CK6" s="21">
        <f t="shared" si="9"/>
        <v>174.8</v>
      </c>
      <c r="CL6" s="20" t="str">
        <f>IF(CL7="","",IF(CL7="-","【-】","【"&amp;SUBSTITUTE(TEXT(CL7,"#,##0.00"),"-","△")&amp;"】"))</f>
        <v>【138.29】</v>
      </c>
      <c r="CM6" s="21" t="str">
        <f>IF(CM7="",NA(),CM7)</f>
        <v>-</v>
      </c>
      <c r="CN6" s="21" t="str">
        <f t="shared" ref="CN6:CV6" si="10">IF(CN7="",NA(),CN7)</f>
        <v>-</v>
      </c>
      <c r="CO6" s="21" t="str">
        <f t="shared" si="10"/>
        <v>-</v>
      </c>
      <c r="CP6" s="21" t="str">
        <f t="shared" si="10"/>
        <v>-</v>
      </c>
      <c r="CQ6" s="21">
        <f t="shared" si="10"/>
        <v>66.430000000000007</v>
      </c>
      <c r="CR6" s="21" t="str">
        <f t="shared" si="10"/>
        <v>-</v>
      </c>
      <c r="CS6" s="21" t="str">
        <f t="shared" si="10"/>
        <v>-</v>
      </c>
      <c r="CT6" s="21" t="str">
        <f t="shared" si="10"/>
        <v>-</v>
      </c>
      <c r="CU6" s="21" t="str">
        <f t="shared" si="10"/>
        <v>-</v>
      </c>
      <c r="CV6" s="21">
        <f t="shared" si="10"/>
        <v>55.82</v>
      </c>
      <c r="CW6" s="20" t="str">
        <f>IF(CW7="","",IF(CW7="-","【-】","【"&amp;SUBSTITUTE(TEXT(CW7,"#,##0.00"),"-","△")&amp;"】"))</f>
        <v>【59.10】</v>
      </c>
      <c r="CX6" s="21" t="str">
        <f>IF(CX7="",NA(),CX7)</f>
        <v>-</v>
      </c>
      <c r="CY6" s="21" t="str">
        <f t="shared" ref="CY6:DG6" si="11">IF(CY7="",NA(),CY7)</f>
        <v>-</v>
      </c>
      <c r="CZ6" s="21" t="str">
        <f t="shared" si="11"/>
        <v>-</v>
      </c>
      <c r="DA6" s="21" t="str">
        <f t="shared" si="11"/>
        <v>-</v>
      </c>
      <c r="DB6" s="21">
        <f t="shared" si="11"/>
        <v>97.66</v>
      </c>
      <c r="DC6" s="21" t="str">
        <f t="shared" si="11"/>
        <v>-</v>
      </c>
      <c r="DD6" s="21" t="str">
        <f t="shared" si="11"/>
        <v>-</v>
      </c>
      <c r="DE6" s="21" t="str">
        <f t="shared" si="11"/>
        <v>-</v>
      </c>
      <c r="DF6" s="21" t="str">
        <f t="shared" si="11"/>
        <v>-</v>
      </c>
      <c r="DG6" s="21">
        <f t="shared" si="11"/>
        <v>90.67</v>
      </c>
      <c r="DH6" s="20" t="str">
        <f>IF(DH7="","",IF(DH7="-","【-】","【"&amp;SUBSTITUTE(TEXT(DH7,"#,##0.00"),"-","△")&amp;"】"))</f>
        <v>【95.82】</v>
      </c>
      <c r="DI6" s="21" t="str">
        <f>IF(DI7="",NA(),DI7)</f>
        <v>-</v>
      </c>
      <c r="DJ6" s="21" t="str">
        <f t="shared" ref="DJ6:DR6" si="12">IF(DJ7="",NA(),DJ7)</f>
        <v>-</v>
      </c>
      <c r="DK6" s="21" t="str">
        <f t="shared" si="12"/>
        <v>-</v>
      </c>
      <c r="DL6" s="21" t="str">
        <f t="shared" si="12"/>
        <v>-</v>
      </c>
      <c r="DM6" s="21">
        <f t="shared" si="12"/>
        <v>5.57</v>
      </c>
      <c r="DN6" s="21" t="str">
        <f t="shared" si="12"/>
        <v>-</v>
      </c>
      <c r="DO6" s="21" t="str">
        <f t="shared" si="12"/>
        <v>-</v>
      </c>
      <c r="DP6" s="21" t="str">
        <f t="shared" si="12"/>
        <v>-</v>
      </c>
      <c r="DQ6" s="21" t="str">
        <f t="shared" si="12"/>
        <v>-</v>
      </c>
      <c r="DR6" s="21">
        <f t="shared" si="12"/>
        <v>25.86</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1.4</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0.12</v>
      </c>
      <c r="EO6" s="20" t="str">
        <f>IF(EO7="","",IF(EO7="-","【-】","【"&amp;SUBSTITUTE(TEXT(EO7,"#,##0.00"),"-","△")&amp;"】"))</f>
        <v>【0.23】</v>
      </c>
    </row>
    <row r="7" spans="1:148" s="22" customFormat="1" x14ac:dyDescent="0.15">
      <c r="A7" s="14"/>
      <c r="B7" s="23">
        <v>2022</v>
      </c>
      <c r="C7" s="23">
        <v>12297</v>
      </c>
      <c r="D7" s="23">
        <v>46</v>
      </c>
      <c r="E7" s="23">
        <v>17</v>
      </c>
      <c r="F7" s="23">
        <v>1</v>
      </c>
      <c r="G7" s="23">
        <v>0</v>
      </c>
      <c r="H7" s="23" t="s">
        <v>96</v>
      </c>
      <c r="I7" s="23" t="s">
        <v>97</v>
      </c>
      <c r="J7" s="23" t="s">
        <v>98</v>
      </c>
      <c r="K7" s="23" t="s">
        <v>99</v>
      </c>
      <c r="L7" s="23" t="s">
        <v>100</v>
      </c>
      <c r="M7" s="23" t="s">
        <v>101</v>
      </c>
      <c r="N7" s="24" t="s">
        <v>102</v>
      </c>
      <c r="O7" s="24">
        <v>61.81</v>
      </c>
      <c r="P7" s="24">
        <v>75.28</v>
      </c>
      <c r="Q7" s="24">
        <v>77.040000000000006</v>
      </c>
      <c r="R7" s="24">
        <v>3542</v>
      </c>
      <c r="S7" s="24">
        <v>20223</v>
      </c>
      <c r="T7" s="24">
        <v>600.71</v>
      </c>
      <c r="U7" s="24">
        <v>33.67</v>
      </c>
      <c r="V7" s="24">
        <v>14999</v>
      </c>
      <c r="W7" s="24">
        <v>4.8499999999999996</v>
      </c>
      <c r="X7" s="24">
        <v>3092.58</v>
      </c>
      <c r="Y7" s="24" t="s">
        <v>102</v>
      </c>
      <c r="Z7" s="24" t="s">
        <v>102</v>
      </c>
      <c r="AA7" s="24" t="s">
        <v>102</v>
      </c>
      <c r="AB7" s="24" t="s">
        <v>102</v>
      </c>
      <c r="AC7" s="24">
        <v>106.64</v>
      </c>
      <c r="AD7" s="24" t="s">
        <v>102</v>
      </c>
      <c r="AE7" s="24" t="s">
        <v>102</v>
      </c>
      <c r="AF7" s="24" t="s">
        <v>102</v>
      </c>
      <c r="AG7" s="24" t="s">
        <v>102</v>
      </c>
      <c r="AH7" s="24">
        <v>107.01</v>
      </c>
      <c r="AI7" s="24">
        <v>106.11</v>
      </c>
      <c r="AJ7" s="24" t="s">
        <v>102</v>
      </c>
      <c r="AK7" s="24" t="s">
        <v>102</v>
      </c>
      <c r="AL7" s="24" t="s">
        <v>102</v>
      </c>
      <c r="AM7" s="24" t="s">
        <v>102</v>
      </c>
      <c r="AN7" s="24">
        <v>0</v>
      </c>
      <c r="AO7" s="24" t="s">
        <v>102</v>
      </c>
      <c r="AP7" s="24" t="s">
        <v>102</v>
      </c>
      <c r="AQ7" s="24" t="s">
        <v>102</v>
      </c>
      <c r="AR7" s="24" t="s">
        <v>102</v>
      </c>
      <c r="AS7" s="24">
        <v>23.86</v>
      </c>
      <c r="AT7" s="24">
        <v>3.15</v>
      </c>
      <c r="AU7" s="24" t="s">
        <v>102</v>
      </c>
      <c r="AV7" s="24" t="s">
        <v>102</v>
      </c>
      <c r="AW7" s="24" t="s">
        <v>102</v>
      </c>
      <c r="AX7" s="24" t="s">
        <v>102</v>
      </c>
      <c r="AY7" s="24">
        <v>55.25</v>
      </c>
      <c r="AZ7" s="24" t="s">
        <v>102</v>
      </c>
      <c r="BA7" s="24" t="s">
        <v>102</v>
      </c>
      <c r="BB7" s="24" t="s">
        <v>102</v>
      </c>
      <c r="BC7" s="24" t="s">
        <v>102</v>
      </c>
      <c r="BD7" s="24">
        <v>68.27</v>
      </c>
      <c r="BE7" s="24">
        <v>73.44</v>
      </c>
      <c r="BF7" s="24" t="s">
        <v>102</v>
      </c>
      <c r="BG7" s="24" t="s">
        <v>102</v>
      </c>
      <c r="BH7" s="24" t="s">
        <v>102</v>
      </c>
      <c r="BI7" s="24" t="s">
        <v>102</v>
      </c>
      <c r="BJ7" s="24">
        <v>3.53</v>
      </c>
      <c r="BK7" s="24" t="s">
        <v>102</v>
      </c>
      <c r="BL7" s="24" t="s">
        <v>102</v>
      </c>
      <c r="BM7" s="24" t="s">
        <v>102</v>
      </c>
      <c r="BN7" s="24" t="s">
        <v>102</v>
      </c>
      <c r="BO7" s="24">
        <v>804.98</v>
      </c>
      <c r="BP7" s="24">
        <v>652.82000000000005</v>
      </c>
      <c r="BQ7" s="24" t="s">
        <v>102</v>
      </c>
      <c r="BR7" s="24" t="s">
        <v>102</v>
      </c>
      <c r="BS7" s="24" t="s">
        <v>102</v>
      </c>
      <c r="BT7" s="24" t="s">
        <v>102</v>
      </c>
      <c r="BU7" s="24">
        <v>105.31</v>
      </c>
      <c r="BV7" s="24" t="s">
        <v>102</v>
      </c>
      <c r="BW7" s="24" t="s">
        <v>102</v>
      </c>
      <c r="BX7" s="24" t="s">
        <v>102</v>
      </c>
      <c r="BY7" s="24" t="s">
        <v>102</v>
      </c>
      <c r="BZ7" s="24">
        <v>88.71</v>
      </c>
      <c r="CA7" s="24">
        <v>97.61</v>
      </c>
      <c r="CB7" s="24" t="s">
        <v>102</v>
      </c>
      <c r="CC7" s="24" t="s">
        <v>102</v>
      </c>
      <c r="CD7" s="24" t="s">
        <v>102</v>
      </c>
      <c r="CE7" s="24" t="s">
        <v>102</v>
      </c>
      <c r="CF7" s="24">
        <v>158.77000000000001</v>
      </c>
      <c r="CG7" s="24" t="s">
        <v>102</v>
      </c>
      <c r="CH7" s="24" t="s">
        <v>102</v>
      </c>
      <c r="CI7" s="24" t="s">
        <v>102</v>
      </c>
      <c r="CJ7" s="24" t="s">
        <v>102</v>
      </c>
      <c r="CK7" s="24">
        <v>174.8</v>
      </c>
      <c r="CL7" s="24">
        <v>138.29</v>
      </c>
      <c r="CM7" s="24" t="s">
        <v>102</v>
      </c>
      <c r="CN7" s="24" t="s">
        <v>102</v>
      </c>
      <c r="CO7" s="24" t="s">
        <v>102</v>
      </c>
      <c r="CP7" s="24" t="s">
        <v>102</v>
      </c>
      <c r="CQ7" s="24">
        <v>66.430000000000007</v>
      </c>
      <c r="CR7" s="24" t="s">
        <v>102</v>
      </c>
      <c r="CS7" s="24" t="s">
        <v>102</v>
      </c>
      <c r="CT7" s="24" t="s">
        <v>102</v>
      </c>
      <c r="CU7" s="24" t="s">
        <v>102</v>
      </c>
      <c r="CV7" s="24">
        <v>55.82</v>
      </c>
      <c r="CW7" s="24">
        <v>59.1</v>
      </c>
      <c r="CX7" s="24" t="s">
        <v>102</v>
      </c>
      <c r="CY7" s="24" t="s">
        <v>102</v>
      </c>
      <c r="CZ7" s="24" t="s">
        <v>102</v>
      </c>
      <c r="DA7" s="24" t="s">
        <v>102</v>
      </c>
      <c r="DB7" s="24">
        <v>97.66</v>
      </c>
      <c r="DC7" s="24" t="s">
        <v>102</v>
      </c>
      <c r="DD7" s="24" t="s">
        <v>102</v>
      </c>
      <c r="DE7" s="24" t="s">
        <v>102</v>
      </c>
      <c r="DF7" s="24" t="s">
        <v>102</v>
      </c>
      <c r="DG7" s="24">
        <v>90.67</v>
      </c>
      <c r="DH7" s="24">
        <v>95.82</v>
      </c>
      <c r="DI7" s="24" t="s">
        <v>102</v>
      </c>
      <c r="DJ7" s="24" t="s">
        <v>102</v>
      </c>
      <c r="DK7" s="24" t="s">
        <v>102</v>
      </c>
      <c r="DL7" s="24" t="s">
        <v>102</v>
      </c>
      <c r="DM7" s="24">
        <v>5.57</v>
      </c>
      <c r="DN7" s="24" t="s">
        <v>102</v>
      </c>
      <c r="DO7" s="24" t="s">
        <v>102</v>
      </c>
      <c r="DP7" s="24" t="s">
        <v>102</v>
      </c>
      <c r="DQ7" s="24" t="s">
        <v>102</v>
      </c>
      <c r="DR7" s="24">
        <v>25.86</v>
      </c>
      <c r="DS7" s="24">
        <v>39.74</v>
      </c>
      <c r="DT7" s="24" t="s">
        <v>102</v>
      </c>
      <c r="DU7" s="24" t="s">
        <v>102</v>
      </c>
      <c r="DV7" s="24" t="s">
        <v>102</v>
      </c>
      <c r="DW7" s="24" t="s">
        <v>102</v>
      </c>
      <c r="DX7" s="24">
        <v>0</v>
      </c>
      <c r="DY7" s="24" t="s">
        <v>102</v>
      </c>
      <c r="DZ7" s="24" t="s">
        <v>102</v>
      </c>
      <c r="EA7" s="24" t="s">
        <v>102</v>
      </c>
      <c r="EB7" s="24" t="s">
        <v>102</v>
      </c>
      <c r="EC7" s="24">
        <v>1.4</v>
      </c>
      <c r="ED7" s="24">
        <v>7.62</v>
      </c>
      <c r="EE7" s="24" t="s">
        <v>102</v>
      </c>
      <c r="EF7" s="24" t="s">
        <v>102</v>
      </c>
      <c r="EG7" s="24" t="s">
        <v>102</v>
      </c>
      <c r="EH7" s="24" t="s">
        <v>102</v>
      </c>
      <c r="EI7" s="24">
        <v>0</v>
      </c>
      <c r="EJ7" s="24" t="s">
        <v>102</v>
      </c>
      <c r="EK7" s="24" t="s">
        <v>102</v>
      </c>
      <c r="EL7" s="24" t="s">
        <v>102</v>
      </c>
      <c r="EM7" s="24" t="s">
        <v>102</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芳澤　侑菜</cp:lastModifiedBy>
  <cp:lastPrinted>2024-01-24T06:38:46Z</cp:lastPrinted>
  <dcterms:created xsi:type="dcterms:W3CDTF">2023-12-12T00:41:59Z</dcterms:created>
  <dcterms:modified xsi:type="dcterms:W3CDTF">2024-01-25T05:12:06Z</dcterms:modified>
  <cp:category/>
</cp:coreProperties>
</file>