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origuchi.emi\Desktop\20240117【照会1_26(金)〆】公営企業に係る経営比較分析表（令和４年度決算）の分析等について\"/>
    </mc:Choice>
  </mc:AlternateContent>
  <xr:revisionPtr revIDLastSave="0" documentId="13_ncr:1_{89FC82B7-51FF-47E0-9F23-A133CC206E9C}" xr6:coauthVersionLast="47" xr6:coauthVersionMax="47" xr10:uidLastSave="{00000000-0000-0000-0000-000000000000}"/>
  <workbookProtection workbookAlgorithmName="SHA-512" workbookHashValue="WkI80JbMhXB30zM2Xy3bkQPpbpTUhZK79Pd1lCN4ReqE7XOyZHSKcXLN9PjxJadfpwkjKtH/XsSb04WfKkNxvg==" workbookSaltValue="v9iGkAl3R3n/2OERGH+chQ==" workbookSpinCount="100000" lockStructure="1"/>
  <bookViews>
    <workbookView xWindow="1995" yWindow="1515" windowWidth="25710" windowHeight="147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<sst xmlns="http://schemas.openxmlformats.org/spreadsheetml/2006/main" count="228" uniqueCount="113">
  <si>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</si>
  <si>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</si>
  <si>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</si>
  <si>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</si>
  <si>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</si>
  <si>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</si>
  <si>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</si>
  <si>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</si>
  <si>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</si>
  <si>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</si>
  <si>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</si>
  <si>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</si>
  <si>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</si>
  <si>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</si>
  <si>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</si>
  <si>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</si>
  <si>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</si>
  <si>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</si>
  <si>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</si>
  <si>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</si>
  <si>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</si>
  <si>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</si>
  <si>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</si>
  <si>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</si>
  <si>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</si>
  <si>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</si>
  <si>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</si>
  <si>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</si>
  <si>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</si>
  <si>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</si>
  <si>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</si>
  <si>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</si>
  <si>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</si>
  <si>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</si>
  <si>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</si>
  <si>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</si>
  <si>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</si>
  <si>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</si>
  <si>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</si>
  <si>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</si>
  <si>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</si>
  <si>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</si>
  <si>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</si>
  <si>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</si>
  <si>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</si>
  <si>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</si>
  <si>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</si>
  <si>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</si>
  <si>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</si>
  <si>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</si>
  <si>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</si>
  <si>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</si>
  <si>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</si>
  <si>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</si>
  <si>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</si>
  <si>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</si>
  <si>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</si>
  <si>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</si>
  <si>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</si>
  <si>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</si>
  <si>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</si>
  <si>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</si>
  <si>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</si>
  <si>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</si>
  <si>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</si>
  <si>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</si>
  <si>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</si>
  <si>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</si>
  <si>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</si>
  <si>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</si>
  <si>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</si>
  <si>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</si>
  <si>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</si>
  <si>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</si>
  <si>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</si>
  <si>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</si>
  <si>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</si>
  <si>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</si>
  <si>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</si>
  <si>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</si>
  <si>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</si>
  <si>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</si>
  <si>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</si>
  <si>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</si>
  <si>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</si>
  <si>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</si>
  <si>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</si>
  <si>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</si>
  <si>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</si>
  <si>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</si>
  <si>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</si>
  <si>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</si>
  <si>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</si>
  <si>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富良野市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</si>
  <si>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</si>
  <si>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</si>
  <si>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</si>
  <si>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</si>
  <si>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</si>
  <si>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</si>
  <si>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</si>
  <si>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</si>
  <si>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</si>
  <si>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</si>
  <si>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</si>
  <si>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</si>
  <si>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</si>
  <si>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</si>
  <si>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</si>
  <si>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</si>
  <si>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有形固定資産の減価償却がどの程度進んでいるかを表す指標で、資産の老朽化度合を示す。管や施設の老朽化が進んでいることから年々比率が上昇している。耐用年数を超過した資産の計画的更新を実施していく。
②管路経年化率
　法定耐用年数を超えた管路延長の割合を表す指標で、管路の老朽化度合を示す。類似団体とほぼ同様に推移しており、引き続き計画的な老朽管の更新を検討していく。
③管路更新率
　当該年度に更新した管路延長の割合を表すもので、老朽管更新の進捗状況を見ることができる。法定耐用年数を超えるものや、劣化の激しい地区を選定し、かつ、財政状況も分析しながら計画的に老朽管更新を検討していく。</t>
    <phoneticPr fontId="4"/>
  </si>
  <si>
    <t>　少子高齢化社会を迎え、人口減少が進む中で料金収入の増加は見込めない状況であるが、本市の特徴である観光客数の回復や宿泊施設の接続による料金収入の増加には期待感がある。現行の経営戦略による投資・財政計画の検証を行いつつ、今後の老朽化対策に備える。また、企業債償還金の状況や内部留保資金、現金残高の推移に注視し、経営状況を住民と共有する中で、持続可能な事業運営に向けた適正な料金の在り方を検討していく。</t>
    <phoneticPr fontId="4"/>
  </si>
  <si>
    <r>
      <t xml:space="preserve">①経常収支比率
</t>
    </r>
    <r>
      <rPr>
        <sz val="8"/>
        <color theme="1"/>
        <rFont val="ＭＳ ゴシック"/>
        <family val="3"/>
        <charset val="128"/>
      </rPr>
      <t>　当該年度はコロナ禍の影響により料金収入が大きく減少し、当該値は100％を上回ったものの、修繕費や動力費の増加により前年度より低い値となった。今後は観光客数の回復や宿泊施設の接続による料金収入の増加に期待感があるが、引き続き経費節減に努める必要がある。</t>
    </r>
    <r>
      <rPr>
        <sz val="9"/>
        <color theme="1"/>
        <rFont val="ＭＳ ゴシック"/>
        <family val="3"/>
        <charset val="128"/>
      </rPr>
      <t xml:space="preserve">
③流動比率
</t>
    </r>
    <r>
      <rPr>
        <sz val="8"/>
        <color theme="1"/>
        <rFont val="ＭＳ ゴシック"/>
        <family val="3"/>
        <charset val="128"/>
      </rPr>
      <t>　１年以内に支払う債務に対し支払うことができる現金等があるかを示すもので、流動比率は減少傾向であり100％を下回っているため改善が必要な状況である。しかし運転資金は確保できており、今後は宿泊施設の接続が見込まれているため、支払い能力は有ると言える。</t>
    </r>
    <r>
      <rPr>
        <sz val="9"/>
        <color theme="1"/>
        <rFont val="ＭＳ ゴシック"/>
        <family val="3"/>
        <charset val="128"/>
      </rPr>
      <t xml:space="preserve">
④企業債残高対給水収益比率
</t>
    </r>
    <r>
      <rPr>
        <sz val="8"/>
        <color theme="1"/>
        <rFont val="ＭＳ ゴシック"/>
        <family val="3"/>
        <charset val="128"/>
      </rPr>
      <t>　給水収益に対する企業債残高の割合を示すもので、類似団体と比較し高い数値で推移しており、料金収入に対する企業債残高の規模は大きい状況である。</t>
    </r>
    <r>
      <rPr>
        <sz val="9"/>
        <color theme="1"/>
        <rFont val="ＭＳ ゴシック"/>
        <family val="3"/>
        <charset val="128"/>
      </rPr>
      <t xml:space="preserve">
⑤料金回収率
</t>
    </r>
    <r>
      <rPr>
        <sz val="8"/>
        <color theme="1"/>
        <rFont val="ＭＳ ゴシック"/>
        <family val="3"/>
        <charset val="128"/>
      </rPr>
      <t>　給水に係る費用が料金収入でどの程度賄われているかを示す指標であり、類似団体と比較し低い状況となっている。本市の場合、給水に係る費用が他会計からの負担金や補助金などの給水収益以外の収入で賄われているため100％以下となっている。</t>
    </r>
    <r>
      <rPr>
        <sz val="9"/>
        <color theme="1"/>
        <rFont val="ＭＳ ゴシック"/>
        <family val="3"/>
        <charset val="128"/>
      </rPr>
      <t xml:space="preserve">
⑥給水原価
</t>
    </r>
    <r>
      <rPr>
        <sz val="8"/>
        <color theme="1"/>
        <rFont val="ＭＳ ゴシック"/>
        <family val="3"/>
        <charset val="128"/>
      </rPr>
      <t>　１㎥の水を作るのにかかる費用単価を示すもので、類似団体より高めで推移している。修繕費や動力費等の維持管理費が大きくなっていることが要因である。</t>
    </r>
    <r>
      <rPr>
        <sz val="9"/>
        <color theme="1"/>
        <rFont val="ＭＳ ゴシック"/>
        <family val="3"/>
        <charset val="128"/>
      </rPr>
      <t xml:space="preserve">
⑦施設利用率
</t>
    </r>
    <r>
      <rPr>
        <sz val="8"/>
        <color theme="1"/>
        <rFont val="ＭＳ ゴシック"/>
        <family val="3"/>
        <charset val="128"/>
      </rPr>
      <t>　施設の利用状況や適正規模を判断する指標であり、近年は類似団体と同程度の水準である。前年度と比較して配水量は増加しているが、依然としてコロナ禍の影響を大きく受けている。</t>
    </r>
    <r>
      <rPr>
        <sz val="9"/>
        <color theme="1"/>
        <rFont val="ＭＳ ゴシック"/>
        <family val="3"/>
        <charset val="128"/>
      </rPr>
      <t xml:space="preserve">
⑧有収率
</t>
    </r>
    <r>
      <rPr>
        <sz val="8"/>
        <color theme="1"/>
        <rFont val="ＭＳ ゴシック"/>
        <family val="3"/>
        <charset val="128"/>
      </rPr>
      <t>　料金化された水量を示すもので、類似団体と比較し低い状況が続いていたが、H29年度より実施している漏水調査結果に基づく修繕の成果が見られ類似団体と比較し高い値となった。引き続き有収率向上に努めていく。</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</si>
</sst>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c:v>
                </c:pt>
                <c:pt idx="1">
                  <c:v>0.55000000000000004</c:v>
                </c:pt>
                <c:pt idx="2">
                  <c:v>0.31</c:v>
                </c:pt>
                <c:pt idx="3">
                  <c:v>0.39</c:v>
                </c:pt>
                <c:pt idx="4">
                  <c:v>0.37</c:v>
                </c:pt>
              </c:numCache>
            </c:numRef>
          </c:val>
          <c:extLst>
            <c:ext xmlns:c16="http://schemas.microsoft.com/office/drawing/2014/chart" uri="{C3380CC4-5D6E-409C-BE32-E72D297353CC}">
              <c16:uniqueId val="{00000000-8FAE-458F-9EBB-1FF7FA2593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0.5</c:v>
                </c:pt>
                <c:pt idx="4">
                  <c:v>0.4</c:v>
                </c:pt>
              </c:numCache>
            </c:numRef>
          </c:val>
          <c:smooth val="0"/>
          <c:extLst>
            <c:ext xmlns:c16="http://schemas.microsoft.com/office/drawing/2014/chart" uri="{C3380CC4-5D6E-409C-BE32-E72D297353CC}">
              <c16:uniqueId val="{00000001-8FAE-458F-9EBB-1FF7FA2593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61.03</c:v>
                </c:pt>
                <c:pt idx="1">
                  <c:v>61.48</c:v>
                </c:pt>
                <c:pt idx="2">
                  <c:v>58.67</c:v>
                </c:pt>
                <c:pt idx="3">
                  <c:v>54.2</c:v>
                </c:pt>
                <c:pt idx="4">
                  <c:v>55.3</c:v>
                </c:pt>
              </c:numCache>
            </c:numRef>
          </c:val>
          <c:extLst>
            <c:ext xmlns:c16="http://schemas.microsoft.com/office/drawing/2014/chart" uri="{C3380CC4-5D6E-409C-BE32-E72D297353CC}">
              <c16:uniqueId val="{00000000-0310-441A-BD3E-A36DD6523F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53.87</c:v>
                </c:pt>
                <c:pt idx="4">
                  <c:v>54.49</c:v>
                </c:pt>
              </c:numCache>
            </c:numRef>
          </c:val>
          <c:smooth val="0"/>
          <c:extLst>
            <c:ext xmlns:c16="http://schemas.microsoft.com/office/drawing/2014/chart" uri="{C3380CC4-5D6E-409C-BE32-E72D297353CC}">
              <c16:uniqueId val="{00000001-0310-441A-BD3E-A36DD6523F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77.86</c:v>
                </c:pt>
                <c:pt idx="1">
                  <c:v>77.38</c:v>
                </c:pt>
                <c:pt idx="2">
                  <c:v>76.91</c:v>
                </c:pt>
                <c:pt idx="3">
                  <c:v>82.18</c:v>
                </c:pt>
                <c:pt idx="4">
                  <c:v>81.64</c:v>
                </c:pt>
              </c:numCache>
            </c:numRef>
          </c:val>
          <c:extLst>
            <c:ext xmlns:c16="http://schemas.microsoft.com/office/drawing/2014/chart" uri="{C3380CC4-5D6E-409C-BE32-E72D297353CC}">
              <c16:uniqueId val="{00000000-36AD-40E0-876D-27BDE850E0F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79.489999999999995</c:v>
                </c:pt>
                <c:pt idx="4">
                  <c:v>78.8</c:v>
                </c:pt>
              </c:numCache>
            </c:numRef>
          </c:val>
          <c:smooth val="0"/>
          <c:extLst>
            <c:ext xmlns:c16="http://schemas.microsoft.com/office/drawing/2014/chart" uri="{C3380CC4-5D6E-409C-BE32-E72D297353CC}">
              <c16:uniqueId val="{00000001-36AD-40E0-876D-27BDE850E0F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105.71</c:v>
                </c:pt>
                <c:pt idx="1">
                  <c:v>116.73</c:v>
                </c:pt>
                <c:pt idx="2">
                  <c:v>107</c:v>
                </c:pt>
                <c:pt idx="3">
                  <c:v>103.47</c:v>
                </c:pt>
                <c:pt idx="4">
                  <c:v>102.37</c:v>
                </c:pt>
              </c:numCache>
            </c:numRef>
          </c:val>
          <c:extLst>
            <c:ext xmlns:c16="http://schemas.microsoft.com/office/drawing/2014/chart" uri="{C3380CC4-5D6E-409C-BE32-E72D297353CC}">
              <c16:uniqueId val="{00000000-E5A8-4D41-9617-BCA3F22894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107.81</c:v>
                </c:pt>
                <c:pt idx="4">
                  <c:v>107.21</c:v>
                </c:pt>
              </c:numCache>
            </c:numRef>
          </c:val>
          <c:smooth val="0"/>
          <c:extLst>
            <c:ext xmlns:c16="http://schemas.microsoft.com/office/drawing/2014/chart" uri="{C3380CC4-5D6E-409C-BE32-E72D297353CC}">
              <c16:uniqueId val="{00000001-E5A8-4D41-9617-BCA3F22894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46.94</c:v>
                </c:pt>
                <c:pt idx="1">
                  <c:v>48.53</c:v>
                </c:pt>
                <c:pt idx="2">
                  <c:v>50.21</c:v>
                </c:pt>
                <c:pt idx="3">
                  <c:v>51.96</c:v>
                </c:pt>
                <c:pt idx="4">
                  <c:v>53.74</c:v>
                </c:pt>
              </c:numCache>
            </c:numRef>
          </c:val>
          <c:extLst>
            <c:ext xmlns:c16="http://schemas.microsoft.com/office/drawing/2014/chart" uri="{C3380CC4-5D6E-409C-BE32-E72D297353CC}">
              <c16:uniqueId val="{00000000-3634-4464-BE53-8D47FD613B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50.75</c:v>
                </c:pt>
                <c:pt idx="4">
                  <c:v>51.72</c:v>
                </c:pt>
              </c:numCache>
            </c:numRef>
          </c:val>
          <c:smooth val="0"/>
          <c:extLst>
            <c:ext xmlns:c16="http://schemas.microsoft.com/office/drawing/2014/chart" uri="{C3380CC4-5D6E-409C-BE32-E72D297353CC}">
              <c16:uniqueId val="{00000001-3634-4464-BE53-8D47FD613B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12.99</c:v>
                </c:pt>
                <c:pt idx="1">
                  <c:v>17</c:v>
                </c:pt>
                <c:pt idx="2">
                  <c:v>16.62</c:v>
                </c:pt>
                <c:pt idx="3">
                  <c:v>18.54</c:v>
                </c:pt>
                <c:pt idx="4">
                  <c:v>19.14</c:v>
                </c:pt>
              </c:numCache>
            </c:numRef>
          </c:val>
          <c:extLst>
            <c:ext xmlns:c16="http://schemas.microsoft.com/office/drawing/2014/chart" uri="{C3380CC4-5D6E-409C-BE32-E72D297353CC}">
              <c16:uniqueId val="{00000000-C916-430A-B1AB-26215791D54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21.14</c:v>
                </c:pt>
                <c:pt idx="4">
                  <c:v>22.12</c:v>
                </c:pt>
              </c:numCache>
            </c:numRef>
          </c:val>
          <c:smooth val="0"/>
          <c:extLst>
            <c:ext xmlns:c16="http://schemas.microsoft.com/office/drawing/2014/chart" uri="{C3380CC4-5D6E-409C-BE32-E72D297353CC}">
              <c16:uniqueId val="{00000001-C916-430A-B1AB-26215791D54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20-4C6C-A624-210DA53406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8.86</c:v>
                </c:pt>
                <c:pt idx="4">
                  <c:v>7.65</c:v>
                </c:pt>
              </c:numCache>
            </c:numRef>
          </c:val>
          <c:smooth val="0"/>
          <c:extLst>
            <c:ext xmlns:c16="http://schemas.microsoft.com/office/drawing/2014/chart" uri="{C3380CC4-5D6E-409C-BE32-E72D297353CC}">
              <c16:uniqueId val="{00000001-1A20-4C6C-A624-210DA53406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156.18</c:v>
                </c:pt>
                <c:pt idx="1">
                  <c:v>133.41</c:v>
                </c:pt>
                <c:pt idx="2">
                  <c:v>101.11</c:v>
                </c:pt>
                <c:pt idx="3">
                  <c:v>61.59</c:v>
                </c:pt>
                <c:pt idx="4">
                  <c:v>40.71</c:v>
                </c:pt>
              </c:numCache>
            </c:numRef>
          </c:val>
          <c:extLst>
            <c:ext xmlns:c16="http://schemas.microsoft.com/office/drawing/2014/chart" uri="{C3380CC4-5D6E-409C-BE32-E72D297353CC}">
              <c16:uniqueId val="{00000000-D507-4732-AEED-738B3A87270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384.23</c:v>
                </c:pt>
                <c:pt idx="4">
                  <c:v>364.3</c:v>
                </c:pt>
              </c:numCache>
            </c:numRef>
          </c:val>
          <c:smooth val="0"/>
          <c:extLst>
            <c:ext xmlns:c16="http://schemas.microsoft.com/office/drawing/2014/chart" uri="{C3380CC4-5D6E-409C-BE32-E72D297353CC}">
              <c16:uniqueId val="{00000001-D507-4732-AEED-738B3A87270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717.96</c:v>
                </c:pt>
                <c:pt idx="1">
                  <c:v>659.97</c:v>
                </c:pt>
                <c:pt idx="2">
                  <c:v>651.23</c:v>
                </c:pt>
                <c:pt idx="3">
                  <c:v>588.37</c:v>
                </c:pt>
                <c:pt idx="4">
                  <c:v>506.91</c:v>
                </c:pt>
              </c:numCache>
            </c:numRef>
          </c:val>
          <c:extLst>
            <c:ext xmlns:c16="http://schemas.microsoft.com/office/drawing/2014/chart" uri="{C3380CC4-5D6E-409C-BE32-E72D297353CC}">
              <c16:uniqueId val="{00000000-17BF-4EBE-AB59-36D2D6CA149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439.43</c:v>
                </c:pt>
                <c:pt idx="4">
                  <c:v>438.41</c:v>
                </c:pt>
              </c:numCache>
            </c:numRef>
          </c:val>
          <c:smooth val="0"/>
          <c:extLst>
            <c:ext xmlns:c16="http://schemas.microsoft.com/office/drawing/2014/chart" uri="{C3380CC4-5D6E-409C-BE32-E72D297353CC}">
              <c16:uniqueId val="{00000001-17BF-4EBE-AB59-36D2D6CA149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88.17</c:v>
                </c:pt>
                <c:pt idx="1">
                  <c:v>99.57</c:v>
                </c:pt>
                <c:pt idx="2">
                  <c:v>90.24</c:v>
                </c:pt>
                <c:pt idx="3">
                  <c:v>88.46</c:v>
                </c:pt>
                <c:pt idx="4">
                  <c:v>87.3</c:v>
                </c:pt>
              </c:numCache>
            </c:numRef>
          </c:val>
          <c:extLst>
            <c:ext xmlns:c16="http://schemas.microsoft.com/office/drawing/2014/chart" uri="{C3380CC4-5D6E-409C-BE32-E72D297353CC}">
              <c16:uniqueId val="{00000000-9C40-46F1-A3F8-BDD0A8C68B1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94.41</c:v>
                </c:pt>
                <c:pt idx="4">
                  <c:v>90.96</c:v>
                </c:pt>
              </c:numCache>
            </c:numRef>
          </c:val>
          <c:smooth val="0"/>
          <c:extLst>
            <c:ext xmlns:c16="http://schemas.microsoft.com/office/drawing/2014/chart" uri="{C3380CC4-5D6E-409C-BE32-E72D297353CC}">
              <c16:uniqueId val="{00000001-9C40-46F1-A3F8-BDD0A8C68B1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239.02</c:v>
                </c:pt>
                <c:pt idx="1">
                  <c:v>212.14</c:v>
                </c:pt>
                <c:pt idx="2">
                  <c:v>229.47</c:v>
                </c:pt>
                <c:pt idx="3">
                  <c:v>234.96</c:v>
                </c:pt>
                <c:pt idx="4">
                  <c:v>239.46</c:v>
                </c:pt>
              </c:numCache>
            </c:numRef>
          </c:val>
          <c:extLst>
            <c:ext xmlns:c16="http://schemas.microsoft.com/office/drawing/2014/chart" uri="{C3380CC4-5D6E-409C-BE32-E72D297353CC}">
              <c16:uniqueId val="{00000000-391C-4990-98C7-7EAC33CB80D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192.13</c:v>
                </c:pt>
                <c:pt idx="4">
                  <c:v>197.04</c:v>
                </c:pt>
              </c:numCache>
            </c:numRef>
          </c:val>
          <c:smooth val="0"/>
          <c:extLst>
            <c:ext xmlns:c16="http://schemas.microsoft.com/office/drawing/2014/chart" uri="{C3380CC4-5D6E-409C-BE32-E72D297353CC}">
              <c16:uniqueId val="{00000001-391C-4990-98C7-7EAC33CB80D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富良野市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20223</v>
      </c>
      <c r="AM8" s="45"/>
      <c r="AN8" s="45"/>
      <c r="AO8" s="45"/>
      <c r="AP8" s="45"/>
      <c r="AQ8" s="45"/>
      <c r="AR8" s="45"/>
      <c r="AS8" s="45"/>
      <c r="AT8" s="46">
        <f>データ!$S$6</f>
        <v>600.71</v>
      </c>
      <c r="AU8" s="47"/>
      <c r="AV8" s="47"/>
      <c r="AW8" s="47"/>
      <c r="AX8" s="47"/>
      <c r="AY8" s="47"/>
      <c r="AZ8" s="47"/>
      <c r="BA8" s="47"/>
      <c r="BB8" s="48">
        <f>データ!$T$6</f>
        <v>33.67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48.01</v>
      </c>
      <c r="J10" s="47"/>
      <c r="K10" s="47"/>
      <c r="L10" s="47"/>
      <c r="M10" s="47"/>
      <c r="N10" s="47"/>
      <c r="O10" s="81"/>
      <c r="P10" s="48">
        <f>データ!$P$6</f>
        <v>73.38</v>
      </c>
      <c r="Q10" s="48"/>
      <c r="R10" s="48"/>
      <c r="S10" s="48"/>
      <c r="T10" s="48"/>
      <c r="U10" s="48"/>
      <c r="V10" s="48"/>
      <c r="W10" s="45">
        <f>データ!$Q$6</f>
        <v>4114</v>
      </c>
      <c r="X10" s="45"/>
      <c r="Y10" s="45"/>
      <c r="Z10" s="45"/>
      <c r="AA10" s="45"/>
      <c r="AB10" s="45"/>
      <c r="AC10" s="45"/>
      <c r="AD10" s="2"/>
      <c r="AE10" s="2"/>
      <c r="AF10" s="2"/>
      <c r="AG10" s="2"/>
      <c r="AH10" s="2"/>
      <c r="AI10" s="2"/>
      <c r="AJ10" s="2"/>
      <c r="AK10" s="2"/>
      <c r="AL10" s="45">
        <f>データ!$U$6</f>
        <v>14620</v>
      </c>
      <c r="AM10" s="45"/>
      <c r="AN10" s="45"/>
      <c r="AO10" s="45"/>
      <c r="AP10" s="45"/>
      <c r="AQ10" s="45"/>
      <c r="AR10" s="45"/>
      <c r="AS10" s="45"/>
      <c r="AT10" s="46">
        <f>データ!$V$6</f>
        <v>22.02</v>
      </c>
      <c r="AU10" s="47"/>
      <c r="AV10" s="47"/>
      <c r="AW10" s="47"/>
      <c r="AX10" s="47"/>
      <c r="AY10" s="47"/>
      <c r="AZ10" s="47"/>
      <c r="BA10" s="47"/>
      <c r="BB10" s="48">
        <f>データ!$W$6</f>
        <v>663.94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IjgUgSUgIvmkDQDlq8+Y1dcpGFq8r5euzrACIxTO3MpVmbSD7BbSaffrvTSc0cKYKxT6DvPGZENvxS0X85zDg==" saltValue="+vcBE9yT8TK5KexmrIFtF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12297</v>
      </c>
      <c r="D6" s="20">
        <f t="shared" si="3"/>
        <v>46</v>
      </c>
      <c r="E6" s="20">
        <f t="shared" si="3"/>
        <v>1</v>
      </c>
      <c r="F6" s="20">
        <f t="shared" si="3"/>
        <v>0</v>
      </c>
      <c r="G6" s="20">
        <f t="shared" si="3"/>
        <v>1</v>
      </c>
      <c r="H6" s="20" t="str">
        <f t="shared" si="3"/>
        <v>北海道　富良野市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48.01</v>
      </c>
      <c r="P6" s="21">
        <f t="shared" si="3"/>
        <v>73.38</v>
      </c>
      <c r="Q6" s="21">
        <f t="shared" si="3"/>
        <v>4114</v>
      </c>
      <c r="R6" s="21">
        <f t="shared" si="3"/>
        <v>20223</v>
      </c>
      <c r="S6" s="21">
        <f t="shared" si="3"/>
        <v>600.71</v>
      </c>
      <c r="T6" s="21">
        <f t="shared" si="3"/>
        <v>33.67</v>
      </c>
      <c r="U6" s="21">
        <f t="shared" si="3"/>
        <v>14620</v>
      </c>
      <c r="V6" s="21">
        <f t="shared" si="3"/>
        <v>22.02</v>
      </c>
      <c r="W6" s="21">
        <f t="shared" si="3"/>
        <v>663.94</v>
      </c>
      <c r="X6" s="22">
        <f>IF(X7="",NA(),X7)</f>
        <v>105.71</v>
      </c>
      <c r="Y6" s="22">
        <f t="shared" ref="Y6:AG6" si="4">IF(Y7="",NA(),Y7)</f>
        <v>116.73</v>
      </c>
      <c r="Z6" s="22">
        <f t="shared" si="4"/>
        <v>107</v>
      </c>
      <c r="AA6" s="22">
        <f t="shared" si="4"/>
        <v>103.47</v>
      </c>
      <c r="AB6" s="22">
        <f t="shared" si="4"/>
        <v>102.37</v>
      </c>
      <c r="AC6" s="22">
        <f t="shared" si="4"/>
        <v>108.87</v>
      </c>
      <c r="AD6" s="22">
        <f t="shared" si="4"/>
        <v>108.61</v>
      </c>
      <c r="AE6" s="22">
        <f t="shared" si="4"/>
        <v>108.35</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8.86</v>
      </c>
      <c r="AR6" s="22">
        <f t="shared" si="5"/>
        <v>7.65</v>
      </c>
      <c r="AS6" s="21" t="str">
        <f>IF(AS7="","",IF(AS7="-","【-】","【"&amp;SUBSTITUTE(TEXT(AS7,"#,##0.00"),"-","△")&amp;"】"))</f>
        <v>【1.34】</v>
      </c>
      <c r="AT6" s="22">
        <f>IF(AT7="",NA(),AT7)</f>
        <v>156.18</v>
      </c>
      <c r="AU6" s="22">
        <f t="shared" ref="AU6:BC6" si="6">IF(AU7="",NA(),AU7)</f>
        <v>133.41</v>
      </c>
      <c r="AV6" s="22">
        <f t="shared" si="6"/>
        <v>101.11</v>
      </c>
      <c r="AW6" s="22">
        <f t="shared" si="6"/>
        <v>61.59</v>
      </c>
      <c r="AX6" s="22">
        <f t="shared" si="6"/>
        <v>40.71</v>
      </c>
      <c r="AY6" s="22">
        <f t="shared" si="6"/>
        <v>369.69</v>
      </c>
      <c r="AZ6" s="22">
        <f t="shared" si="6"/>
        <v>379.08</v>
      </c>
      <c r="BA6" s="22">
        <f t="shared" si="6"/>
        <v>367.55</v>
      </c>
      <c r="BB6" s="22">
        <f t="shared" si="6"/>
        <v>384.23</v>
      </c>
      <c r="BC6" s="22">
        <f t="shared" si="6"/>
        <v>364.3</v>
      </c>
      <c r="BD6" s="21" t="str">
        <f>IF(BD7="","",IF(BD7="-","【-】","【"&amp;SUBSTITUTE(TEXT(BD7,"#,##0.00"),"-","△")&amp;"】"))</f>
        <v>【252.29】</v>
      </c>
      <c r="BE6" s="22">
        <f>IF(BE7="",NA(),BE7)</f>
        <v>717.96</v>
      </c>
      <c r="BF6" s="22">
        <f t="shared" ref="BF6:BN6" si="7">IF(BF7="",NA(),BF7)</f>
        <v>659.97</v>
      </c>
      <c r="BG6" s="22">
        <f t="shared" si="7"/>
        <v>651.23</v>
      </c>
      <c r="BH6" s="22">
        <f t="shared" si="7"/>
        <v>588.37</v>
      </c>
      <c r="BI6" s="22">
        <f t="shared" si="7"/>
        <v>506.91</v>
      </c>
      <c r="BJ6" s="22">
        <f t="shared" si="7"/>
        <v>402.99</v>
      </c>
      <c r="BK6" s="22">
        <f t="shared" si="7"/>
        <v>398.98</v>
      </c>
      <c r="BL6" s="22">
        <f t="shared" si="7"/>
        <v>418.68</v>
      </c>
      <c r="BM6" s="22">
        <f t="shared" si="7"/>
        <v>439.43</v>
      </c>
      <c r="BN6" s="22">
        <f t="shared" si="7"/>
        <v>438.41</v>
      </c>
      <c r="BO6" s="21" t="str">
        <f>IF(BO7="","",IF(BO7="-","【-】","【"&amp;SUBSTITUTE(TEXT(BO7,"#,##0.00"),"-","△")&amp;"】"))</f>
        <v>【268.07】</v>
      </c>
      <c r="BP6" s="22">
        <f>IF(BP7="",NA(),BP7)</f>
        <v>88.17</v>
      </c>
      <c r="BQ6" s="22">
        <f t="shared" ref="BQ6:BY6" si="8">IF(BQ7="",NA(),BQ7)</f>
        <v>99.57</v>
      </c>
      <c r="BR6" s="22">
        <f t="shared" si="8"/>
        <v>90.24</v>
      </c>
      <c r="BS6" s="22">
        <f t="shared" si="8"/>
        <v>88.46</v>
      </c>
      <c r="BT6" s="22">
        <f t="shared" si="8"/>
        <v>87.3</v>
      </c>
      <c r="BU6" s="22">
        <f t="shared" si="8"/>
        <v>98.66</v>
      </c>
      <c r="BV6" s="22">
        <f t="shared" si="8"/>
        <v>98.64</v>
      </c>
      <c r="BW6" s="22">
        <f t="shared" si="8"/>
        <v>94.78</v>
      </c>
      <c r="BX6" s="22">
        <f t="shared" si="8"/>
        <v>94.41</v>
      </c>
      <c r="BY6" s="22">
        <f t="shared" si="8"/>
        <v>90.96</v>
      </c>
      <c r="BZ6" s="21" t="str">
        <f>IF(BZ7="","",IF(BZ7="-","【-】","【"&amp;SUBSTITUTE(TEXT(BZ7,"#,##0.00"),"-","△")&amp;"】"))</f>
        <v>【97.47】</v>
      </c>
      <c r="CA6" s="22">
        <f>IF(CA7="",NA(),CA7)</f>
        <v>239.02</v>
      </c>
      <c r="CB6" s="22">
        <f t="shared" ref="CB6:CJ6" si="9">IF(CB7="",NA(),CB7)</f>
        <v>212.14</v>
      </c>
      <c r="CC6" s="22">
        <f t="shared" si="9"/>
        <v>229.47</v>
      </c>
      <c r="CD6" s="22">
        <f t="shared" si="9"/>
        <v>234.96</v>
      </c>
      <c r="CE6" s="22">
        <f t="shared" si="9"/>
        <v>239.46</v>
      </c>
      <c r="CF6" s="22">
        <f t="shared" si="9"/>
        <v>178.59</v>
      </c>
      <c r="CG6" s="22">
        <f t="shared" si="9"/>
        <v>178.92</v>
      </c>
      <c r="CH6" s="22">
        <f t="shared" si="9"/>
        <v>181.3</v>
      </c>
      <c r="CI6" s="22">
        <f t="shared" si="9"/>
        <v>192.13</v>
      </c>
      <c r="CJ6" s="22">
        <f t="shared" si="9"/>
        <v>197.04</v>
      </c>
      <c r="CK6" s="21" t="str">
        <f>IF(CK7="","",IF(CK7="-","【-】","【"&amp;SUBSTITUTE(TEXT(CK7,"#,##0.00"),"-","△")&amp;"】"))</f>
        <v>【174.75】</v>
      </c>
      <c r="CL6" s="22">
        <f>IF(CL7="",NA(),CL7)</f>
        <v>61.03</v>
      </c>
      <c r="CM6" s="22">
        <f t="shared" ref="CM6:CU6" si="10">IF(CM7="",NA(),CM7)</f>
        <v>61.48</v>
      </c>
      <c r="CN6" s="22">
        <f t="shared" si="10"/>
        <v>58.67</v>
      </c>
      <c r="CO6" s="22">
        <f t="shared" si="10"/>
        <v>54.2</v>
      </c>
      <c r="CP6" s="22">
        <f t="shared" si="10"/>
        <v>55.3</v>
      </c>
      <c r="CQ6" s="22">
        <f t="shared" si="10"/>
        <v>55.03</v>
      </c>
      <c r="CR6" s="22">
        <f t="shared" si="10"/>
        <v>55.14</v>
      </c>
      <c r="CS6" s="22">
        <f t="shared" si="10"/>
        <v>55.89</v>
      </c>
      <c r="CT6" s="22">
        <f t="shared" si="10"/>
        <v>53.87</v>
      </c>
      <c r="CU6" s="22">
        <f t="shared" si="10"/>
        <v>54.49</v>
      </c>
      <c r="CV6" s="21" t="str">
        <f>IF(CV7="","",IF(CV7="-","【-】","【"&amp;SUBSTITUTE(TEXT(CV7,"#,##0.00"),"-","△")&amp;"】"))</f>
        <v>【59.97】</v>
      </c>
      <c r="CW6" s="22">
        <f>IF(CW7="",NA(),CW7)</f>
        <v>77.86</v>
      </c>
      <c r="CX6" s="22">
        <f t="shared" ref="CX6:DF6" si="11">IF(CX7="",NA(),CX7)</f>
        <v>77.38</v>
      </c>
      <c r="CY6" s="22">
        <f t="shared" si="11"/>
        <v>76.91</v>
      </c>
      <c r="CZ6" s="22">
        <f t="shared" si="11"/>
        <v>82.18</v>
      </c>
      <c r="DA6" s="22">
        <f t="shared" si="11"/>
        <v>81.64</v>
      </c>
      <c r="DB6" s="22">
        <f t="shared" si="11"/>
        <v>81.900000000000006</v>
      </c>
      <c r="DC6" s="22">
        <f t="shared" si="11"/>
        <v>81.39</v>
      </c>
      <c r="DD6" s="22">
        <f t="shared" si="11"/>
        <v>81.27</v>
      </c>
      <c r="DE6" s="22">
        <f t="shared" si="11"/>
        <v>79.489999999999995</v>
      </c>
      <c r="DF6" s="22">
        <f t="shared" si="11"/>
        <v>78.8</v>
      </c>
      <c r="DG6" s="21" t="str">
        <f>IF(DG7="","",IF(DG7="-","【-】","【"&amp;SUBSTITUTE(TEXT(DG7,"#,##0.00"),"-","△")&amp;"】"))</f>
        <v>【89.76】</v>
      </c>
      <c r="DH6" s="22">
        <f>IF(DH7="",NA(),DH7)</f>
        <v>46.94</v>
      </c>
      <c r="DI6" s="22">
        <f t="shared" ref="DI6:DQ6" si="12">IF(DI7="",NA(),DI7)</f>
        <v>48.53</v>
      </c>
      <c r="DJ6" s="22">
        <f t="shared" si="12"/>
        <v>50.21</v>
      </c>
      <c r="DK6" s="22">
        <f t="shared" si="12"/>
        <v>51.96</v>
      </c>
      <c r="DL6" s="22">
        <f t="shared" si="12"/>
        <v>53.74</v>
      </c>
      <c r="DM6" s="22">
        <f t="shared" si="12"/>
        <v>48.87</v>
      </c>
      <c r="DN6" s="22">
        <f t="shared" si="12"/>
        <v>49.92</v>
      </c>
      <c r="DO6" s="22">
        <f t="shared" si="12"/>
        <v>50.63</v>
      </c>
      <c r="DP6" s="22">
        <f t="shared" si="12"/>
        <v>50.75</v>
      </c>
      <c r="DQ6" s="22">
        <f t="shared" si="12"/>
        <v>51.72</v>
      </c>
      <c r="DR6" s="21" t="str">
        <f>IF(DR7="","",IF(DR7="-","【-】","【"&amp;SUBSTITUTE(TEXT(DR7,"#,##0.00"),"-","△")&amp;"】"))</f>
        <v>【51.51】</v>
      </c>
      <c r="DS6" s="22">
        <f>IF(DS7="",NA(),DS7)</f>
        <v>12.99</v>
      </c>
      <c r="DT6" s="22">
        <f t="shared" ref="DT6:EB6" si="13">IF(DT7="",NA(),DT7)</f>
        <v>17</v>
      </c>
      <c r="DU6" s="22">
        <f t="shared" si="13"/>
        <v>16.62</v>
      </c>
      <c r="DV6" s="22">
        <f t="shared" si="13"/>
        <v>18.54</v>
      </c>
      <c r="DW6" s="22">
        <f t="shared" si="13"/>
        <v>19.14</v>
      </c>
      <c r="DX6" s="22">
        <f t="shared" si="13"/>
        <v>14.85</v>
      </c>
      <c r="DY6" s="22">
        <f t="shared" si="13"/>
        <v>16.88</v>
      </c>
      <c r="DZ6" s="22">
        <f t="shared" si="13"/>
        <v>18.28</v>
      </c>
      <c r="EA6" s="22">
        <f t="shared" si="13"/>
        <v>21.14</v>
      </c>
      <c r="EB6" s="22">
        <f t="shared" si="13"/>
        <v>22.12</v>
      </c>
      <c r="EC6" s="21" t="str">
        <f>IF(EC7="","",IF(EC7="-","【-】","【"&amp;SUBSTITUTE(TEXT(EC7,"#,##0.00"),"-","△")&amp;"】"))</f>
        <v>【23.75】</v>
      </c>
      <c r="ED6" s="22">
        <f>IF(ED7="",NA(),ED7)</f>
        <v>0.4</v>
      </c>
      <c r="EE6" s="22">
        <f t="shared" ref="EE6:EM6" si="14">IF(EE7="",NA(),EE7)</f>
        <v>0.55000000000000004</v>
      </c>
      <c r="EF6" s="22">
        <f t="shared" si="14"/>
        <v>0.31</v>
      </c>
      <c r="EG6" s="22">
        <f t="shared" si="14"/>
        <v>0.39</v>
      </c>
      <c r="EH6" s="22">
        <f t="shared" si="14"/>
        <v>0.37</v>
      </c>
      <c r="EI6" s="22">
        <f t="shared" si="14"/>
        <v>0.5</v>
      </c>
      <c r="EJ6" s="22">
        <f t="shared" si="14"/>
        <v>0.52</v>
      </c>
      <c r="EK6" s="22">
        <f t="shared" si="14"/>
        <v>0.53</v>
      </c>
      <c r="EL6" s="22">
        <f t="shared" si="14"/>
        <v>0.5</v>
      </c>
      <c r="EM6" s="22">
        <f t="shared" si="14"/>
        <v>0.4</v>
      </c>
      <c r="EN6" s="21" t="str">
        <f>IF(EN7="","",IF(EN7="-","【-】","【"&amp;SUBSTITUTE(TEXT(EN7,"#,##0.00"),"-","△")&amp;"】"))</f>
        <v>【0.67】</v>
      </c>
    </row>
    <row r="7" spans="1:144" s="23" customFormat="1" x14ac:dyDescent="0.15">
      <c r="A7" s="15"/>
      <c r="B7" s="24">
        <v>2022</v>
      </c>
      <c r="C7" s="24">
        <v>12297</v>
      </c>
      <c r="D7" s="24">
        <v>46</v>
      </c>
      <c r="E7" s="24">
        <v>1</v>
      </c>
      <c r="F7" s="24">
        <v>0</v>
      </c>
      <c r="G7" s="24">
        <v>1</v>
      </c>
      <c r="H7" s="24" t="s">
        <v>93</v>
      </c>
      <c r="I7" s="24" t="s">
        <v>94</v>
      </c>
      <c r="J7" s="24" t="s">
        <v>95</v>
      </c>
      <c r="K7" s="24" t="s">
        <v>96</v>
      </c>
      <c r="L7" s="24" t="s">
        <v>97</v>
      </c>
      <c r="M7" s="24" t="s">
        <v>98</v>
      </c>
      <c r="N7" s="25" t="s">
        <v>99</v>
      </c>
      <c r="O7" s="25">
        <v>48.01</v>
      </c>
      <c r="P7" s="25">
        <v>73.38</v>
      </c>
      <c r="Q7" s="25">
        <v>4114</v>
      </c>
      <c r="R7" s="25">
        <v>20223</v>
      </c>
      <c r="S7" s="25">
        <v>600.71</v>
      </c>
      <c r="T7" s="25">
        <v>33.67</v>
      </c>
      <c r="U7" s="25">
        <v>14620</v>
      </c>
      <c r="V7" s="25">
        <v>22.02</v>
      </c>
      <c r="W7" s="25">
        <v>663.94</v>
      </c>
      <c r="X7" s="25">
        <v>105.71</v>
      </c>
      <c r="Y7" s="25">
        <v>116.73</v>
      </c>
      <c r="Z7" s="25">
        <v>107</v>
      </c>
      <c r="AA7" s="25">
        <v>103.47</v>
      </c>
      <c r="AB7" s="25">
        <v>102.37</v>
      </c>
      <c r="AC7" s="25">
        <v>108.87</v>
      </c>
      <c r="AD7" s="25">
        <v>108.61</v>
      </c>
      <c r="AE7" s="25">
        <v>108.35</v>
      </c>
      <c r="AF7" s="25">
        <v>107.81</v>
      </c>
      <c r="AG7" s="25">
        <v>107.21</v>
      </c>
      <c r="AH7" s="25">
        <v>108.7</v>
      </c>
      <c r="AI7" s="25">
        <v>0</v>
      </c>
      <c r="AJ7" s="25">
        <v>0</v>
      </c>
      <c r="AK7" s="25">
        <v>0</v>
      </c>
      <c r="AL7" s="25">
        <v>0</v>
      </c>
      <c r="AM7" s="25">
        <v>0</v>
      </c>
      <c r="AN7" s="25">
        <v>3.16</v>
      </c>
      <c r="AO7" s="25">
        <v>3.59</v>
      </c>
      <c r="AP7" s="25">
        <v>3.98</v>
      </c>
      <c r="AQ7" s="25">
        <v>8.86</v>
      </c>
      <c r="AR7" s="25">
        <v>7.65</v>
      </c>
      <c r="AS7" s="25">
        <v>1.34</v>
      </c>
      <c r="AT7" s="25">
        <v>156.18</v>
      </c>
      <c r="AU7" s="25">
        <v>133.41</v>
      </c>
      <c r="AV7" s="25">
        <v>101.11</v>
      </c>
      <c r="AW7" s="25">
        <v>61.59</v>
      </c>
      <c r="AX7" s="25">
        <v>40.71</v>
      </c>
      <c r="AY7" s="25">
        <v>369.69</v>
      </c>
      <c r="AZ7" s="25">
        <v>379.08</v>
      </c>
      <c r="BA7" s="25">
        <v>367.55</v>
      </c>
      <c r="BB7" s="25">
        <v>384.23</v>
      </c>
      <c r="BC7" s="25">
        <v>364.3</v>
      </c>
      <c r="BD7" s="25">
        <v>252.29</v>
      </c>
      <c r="BE7" s="25">
        <v>717.96</v>
      </c>
      <c r="BF7" s="25">
        <v>659.97</v>
      </c>
      <c r="BG7" s="25">
        <v>651.23</v>
      </c>
      <c r="BH7" s="25">
        <v>588.37</v>
      </c>
      <c r="BI7" s="25">
        <v>506.91</v>
      </c>
      <c r="BJ7" s="25">
        <v>402.99</v>
      </c>
      <c r="BK7" s="25">
        <v>398.98</v>
      </c>
      <c r="BL7" s="25">
        <v>418.68</v>
      </c>
      <c r="BM7" s="25">
        <v>439.43</v>
      </c>
      <c r="BN7" s="25">
        <v>438.41</v>
      </c>
      <c r="BO7" s="25">
        <v>268.07</v>
      </c>
      <c r="BP7" s="25">
        <v>88.17</v>
      </c>
      <c r="BQ7" s="25">
        <v>99.57</v>
      </c>
      <c r="BR7" s="25">
        <v>90.24</v>
      </c>
      <c r="BS7" s="25">
        <v>88.46</v>
      </c>
      <c r="BT7" s="25">
        <v>87.3</v>
      </c>
      <c r="BU7" s="25">
        <v>98.66</v>
      </c>
      <c r="BV7" s="25">
        <v>98.64</v>
      </c>
      <c r="BW7" s="25">
        <v>94.78</v>
      </c>
      <c r="BX7" s="25">
        <v>94.41</v>
      </c>
      <c r="BY7" s="25">
        <v>90.96</v>
      </c>
      <c r="BZ7" s="25">
        <v>97.47</v>
      </c>
      <c r="CA7" s="25">
        <v>239.02</v>
      </c>
      <c r="CB7" s="25">
        <v>212.14</v>
      </c>
      <c r="CC7" s="25">
        <v>229.47</v>
      </c>
      <c r="CD7" s="25">
        <v>234.96</v>
      </c>
      <c r="CE7" s="25">
        <v>239.46</v>
      </c>
      <c r="CF7" s="25">
        <v>178.59</v>
      </c>
      <c r="CG7" s="25">
        <v>178.92</v>
      </c>
      <c r="CH7" s="25">
        <v>181.3</v>
      </c>
      <c r="CI7" s="25">
        <v>192.13</v>
      </c>
      <c r="CJ7" s="25">
        <v>197.04</v>
      </c>
      <c r="CK7" s="25">
        <v>174.75</v>
      </c>
      <c r="CL7" s="25">
        <v>61.03</v>
      </c>
      <c r="CM7" s="25">
        <v>61.48</v>
      </c>
      <c r="CN7" s="25">
        <v>58.67</v>
      </c>
      <c r="CO7" s="25">
        <v>54.2</v>
      </c>
      <c r="CP7" s="25">
        <v>55.3</v>
      </c>
      <c r="CQ7" s="25">
        <v>55.03</v>
      </c>
      <c r="CR7" s="25">
        <v>55.14</v>
      </c>
      <c r="CS7" s="25">
        <v>55.89</v>
      </c>
      <c r="CT7" s="25">
        <v>53.87</v>
      </c>
      <c r="CU7" s="25">
        <v>54.49</v>
      </c>
      <c r="CV7" s="25">
        <v>59.97</v>
      </c>
      <c r="CW7" s="25">
        <v>77.86</v>
      </c>
      <c r="CX7" s="25">
        <v>77.38</v>
      </c>
      <c r="CY7" s="25">
        <v>76.91</v>
      </c>
      <c r="CZ7" s="25">
        <v>82.18</v>
      </c>
      <c r="DA7" s="25">
        <v>81.64</v>
      </c>
      <c r="DB7" s="25">
        <v>81.900000000000006</v>
      </c>
      <c r="DC7" s="25">
        <v>81.39</v>
      </c>
      <c r="DD7" s="25">
        <v>81.27</v>
      </c>
      <c r="DE7" s="25">
        <v>79.489999999999995</v>
      </c>
      <c r="DF7" s="25">
        <v>78.8</v>
      </c>
      <c r="DG7" s="25">
        <v>89.76</v>
      </c>
      <c r="DH7" s="25">
        <v>46.94</v>
      </c>
      <c r="DI7" s="25">
        <v>48.53</v>
      </c>
      <c r="DJ7" s="25">
        <v>50.21</v>
      </c>
      <c r="DK7" s="25">
        <v>51.96</v>
      </c>
      <c r="DL7" s="25">
        <v>53.74</v>
      </c>
      <c r="DM7" s="25">
        <v>48.87</v>
      </c>
      <c r="DN7" s="25">
        <v>49.92</v>
      </c>
      <c r="DO7" s="25">
        <v>50.63</v>
      </c>
      <c r="DP7" s="25">
        <v>50.75</v>
      </c>
      <c r="DQ7" s="25">
        <v>51.72</v>
      </c>
      <c r="DR7" s="25">
        <v>51.51</v>
      </c>
      <c r="DS7" s="25">
        <v>12.99</v>
      </c>
      <c r="DT7" s="25">
        <v>17</v>
      </c>
      <c r="DU7" s="25">
        <v>16.62</v>
      </c>
      <c r="DV7" s="25">
        <v>18.54</v>
      </c>
      <c r="DW7" s="25">
        <v>19.14</v>
      </c>
      <c r="DX7" s="25">
        <v>14.85</v>
      </c>
      <c r="DY7" s="25">
        <v>16.88</v>
      </c>
      <c r="DZ7" s="25">
        <v>18.28</v>
      </c>
      <c r="EA7" s="25">
        <v>21.14</v>
      </c>
      <c r="EB7" s="25">
        <v>22.12</v>
      </c>
      <c r="EC7" s="25">
        <v>23.75</v>
      </c>
      <c r="ED7" s="25">
        <v>0.4</v>
      </c>
      <c r="EE7" s="25">
        <v>0.55000000000000004</v>
      </c>
      <c r="EF7" s="25">
        <v>0.31</v>
      </c>
      <c r="EG7" s="25">
        <v>0.39</v>
      </c>
      <c r="EH7" s="25">
        <v>0.37</v>
      </c>
      <c r="EI7" s="25">
        <v>0.5</v>
      </c>
      <c r="EJ7" s="25">
        <v>0.52</v>
      </c>
      <c r="EK7" s="25">
        <v>0.53</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堀口　恵美</cp:lastModifiedBy>
  <cp:lastPrinted>2024-01-19T01:47:56Z</cp:lastPrinted>
  <dcterms:created xsi:type="dcterms:W3CDTF">2023-12-05T00:46:44Z</dcterms:created>
  <dcterms:modified xsi:type="dcterms:W3CDTF">2024-01-19T01:49:09Z</dcterms:modified>
  <cp:category/>
</cp:coreProperties>
</file>