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2.128.11\上下水道課\001■上下水道課共通\006■経営戦略（経営比較分析含）\02経営比較分析\R4（令和３年度決算）\【経営比較分析表】2021_012297_46_010（水道）\"/>
    </mc:Choice>
  </mc:AlternateContent>
  <xr:revisionPtr revIDLastSave="0" documentId="13_ncr:1_{DF2AB713-845C-4258-8997-1B2D8393DA9E}" xr6:coauthVersionLast="47" xr6:coauthVersionMax="47" xr10:uidLastSave="{00000000-0000-0000-0000-000000000000}"/>
  <workbookProtection workbookAlgorithmName="SHA-512" workbookHashValue="jmpBuqwsDENMc2tmmsMAs3ij3CYUBL+rzAyYT4Xh/doMphRS4gLy2h7nFxkwJzr0MwvS8pdzluuDQe3mKHXnwA==" workbookSaltValue="xXu7SZP64upaAz8bFgzKB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<sst xmlns="http://schemas.openxmlformats.org/spreadsheetml/2006/main" count="228" uniqueCount="115">
  <si>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</si>
  <si>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</si>
  <si>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</si>
  <si>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</si>
  <si>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</si>
  <si>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</si>
  <si>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</si>
  <si>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</si>
  <si>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</si>
  <si>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</si>
  <si>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</si>
  <si>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</si>
  <si>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</si>
  <si>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</si>
  <si>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</si>
  <si>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</si>
  <si>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</si>
  <si>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</si>
  <si>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</si>
  <si>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</si>
  <si>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</si>
  <si>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</si>
  <si>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</si>
  <si>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</si>
  <si>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</si>
  <si>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</si>
  <si>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</si>
  <si>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</si>
  <si>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</si>
  <si>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</si>
  <si>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</si>
  <si>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</si>
  <si>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</si>
  <si>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</si>
  <si>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</si>
  <si>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</si>
  <si>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</si>
  <si>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</si>
  <si>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</si>
  <si>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</si>
  <si>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</si>
  <si>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</si>
  <si>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</si>
  <si>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</si>
  <si>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</si>
  <si>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</si>
  <si>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</si>
  <si>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</si>
  <si>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</si>
  <si>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</si>
  <si>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</si>
  <si>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</si>
  <si>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</si>
  <si>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</si>
  <si>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</si>
  <si>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</si>
  <si>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</si>
  <si>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</si>
  <si>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</si>
  <si>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</si>
  <si>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</si>
  <si>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</si>
  <si>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</si>
  <si>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</si>
  <si>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</si>
  <si>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</si>
  <si>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</si>
  <si>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</si>
  <si>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</si>
  <si>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</si>
  <si>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</si>
  <si>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</si>
  <si>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</si>
  <si>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</si>
  <si>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</si>
  <si>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</si>
  <si>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</si>
  <si>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</si>
  <si>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</si>
  <si>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</si>
  <si>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</si>
  <si>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</si>
  <si>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</si>
  <si>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</si>
  <si>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</si>
  <si>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</si>
  <si>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</si>
  <si>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</si>
  <si>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</si>
  <si>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</si>
  <si>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</si>
  <si>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</si>
  <si>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</si>
  <si>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</si>
  <si>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</si>
  <si>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</si>
  <si>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</si>
  <si>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</si>
  <si>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</si>
  <si>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</si>
  <si>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</si>
  <si>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</si>
  <si>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</si>
  <si>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</si>
  <si>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</si>
  <si>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</si>
  <si>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</si>
  <si>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</si>
  <si>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</si>
  <si>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</si>
  <si>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</si>
  <si>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</si>
  <si>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少子高齢化社会を迎え、人口減少が進む中で料金収入の増加は見込めない状況であるが、本市の特徴として大型宿泊施設の建設が予定されていることから、コロナ禍の経済動向を見据えつつ、現行の経営戦略による投資・財政計画の検証を行いながら、今後の老朽化対策に備える。また、企業債償還金の状況や内部留保資金、現金残高の推移に注視し、経営状況を住民と共有する中で、持続可能な事業運営に向けた適正な料金の在り方を検討していく。さらに、有収率向上に向け漏水調査等を継続し、より効率的な事業運営に努める。</t>
    <phoneticPr fontId="4"/>
  </si>
  <si>
    <t>①有形固定資産減価償却率
　有形固定資産の減価償却がどの程度進んでいるかを表す指標で、資産の老朽化度合を示す。管や施設の老朽化が進んでいることから年々比率が上昇しており類似団体より高い値となった。耐用年数を超過した資産の計画的更新を実施していく。
②管路経年化率
　法定耐用年数を超えた管路延長の割合を表す指標で、管路の老朽化度合を示す。類似団体とほぼ同様に推移しており、引き続き計画的な老朽管の更新を検討していく。
③管路更新率
　当該年度に更新した管路延長の割合を表すもので、老朽管更新の進捗状況を見ることができる。法定耐用年数を超えるものや、劣化の激しい地区を選定し、かつ、財政状況も分析しながら計画的に老朽管更新を検討していく。</t>
    <rPh sb="55" eb="56">
      <t>カン</t>
    </rPh>
    <rPh sb="57" eb="59">
      <t>シセツ</t>
    </rPh>
    <rPh sb="60" eb="63">
      <t>ロウキュウカ</t>
    </rPh>
    <rPh sb="64" eb="65">
      <t>スス</t>
    </rPh>
    <rPh sb="73" eb="75">
      <t>ネンネン</t>
    </rPh>
    <rPh sb="75" eb="77">
      <t>ヒリツ</t>
    </rPh>
    <rPh sb="78" eb="80">
      <t>ジョウショウ</t>
    </rPh>
    <rPh sb="90" eb="91">
      <t>タカ</t>
    </rPh>
    <rPh sb="92" eb="93">
      <t>アタイ</t>
    </rPh>
    <phoneticPr fontId="4"/>
  </si>
  <si>
    <t>①経常収支比率
　当該年度はコロナ禍の影響により料金収入が大きく減少し当該値は100％を上回ったものの、前年度より低い値となったため、今後も経費節減に努める必要がある。
③流動比率
　１年以内に支払う債務に対し支払うことができる現金等があるかを示すもので、流動比率は減少傾向であり、100％を下回っているため改善が必要な状況であるが、運転資金を確保できており、今後宿泊施設の接続が見込まれているため、支払い能力は有ると言える。
④企業債残高対給水収益比率
　給水収益に対する企業債残高の割合を示すもので、類似団体と比較し高い数値で推移しており、料金収入に対する企業債残高の規模は大きい状況である。
⑤料金回収率
　給水に係る費用が料金収入でどの程度賄われているかを示す指標であり、前年度より収益が減少したことで低い値となった。本市の場合、給水費用は料金収入及び他会計からの補助金で賄われているため100％以下となっている。
⑥給水原価
　１㎥の水を作るのにかかる費用単価を示すもので、類似団体より高めで推移している。修繕費や各種委託料等の維持管理費が大きくなっている状況である。
⑦施設利用率
　施設の利用状況や適正規模を判断する指標であり、類似団体と同等の値となったが、前年度から配水量が減少しており、コロナ禍の影響を大きく受けている。
⑧有収率
　料金化された水量を示すもので、類似団体より低い状況が続いていたが、H29年度より実施している漏水調査結果に基づく修繕の成果が見られ類似団体と比較し高い値となった。引き続き有収率向上に努めていく。</t>
    <rPh sb="526" eb="528">
      <t>ドウトウ</t>
    </rPh>
    <rPh sb="529" eb="530">
      <t>アタイ</t>
    </rPh>
    <rPh sb="536" eb="539">
      <t>ゼンネンド</t>
    </rPh>
    <rPh sb="541" eb="543">
      <t>ハイスイ</t>
    </rPh>
    <rPh sb="543" eb="544">
      <t>リョウ</t>
    </rPh>
    <rPh sb="545" eb="547">
      <t>ゲンショウ</t>
    </rPh>
    <rPh sb="555" eb="556">
      <t>ワザワイ</t>
    </rPh>
    <rPh sb="557" eb="559">
      <t>エイキョウ</t>
    </rPh>
    <rPh sb="560" eb="561">
      <t>オオ</t>
    </rPh>
    <rPh sb="563" eb="564">
      <t>ウ</t>
    </rPh>
    <rPh sb="599" eb="601">
      <t>ジョウキョウ</t>
    </rPh>
    <rPh sb="602" eb="603">
      <t>ツヅ</t>
    </rPh>
    <rPh sb="616" eb="618">
      <t>ジッシ</t>
    </rPh>
    <rPh sb="626" eb="628">
      <t>ケッカ</t>
    </rPh>
    <rPh sb="629" eb="630">
      <t>モト</t>
    </rPh>
    <rPh sb="632" eb="634">
      <t>シュウゼン</t>
    </rPh>
    <rPh sb="635" eb="637">
      <t>セイカ</t>
    </rPh>
    <rPh sb="638" eb="639">
      <t>ミ</t>
    </rPh>
    <rPh sb="657" eb="658">
      <t>ヒ</t>
    </rPh>
    <rPh sb="659" eb="66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</si>
</sst>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9.300000000000000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1.45</c:v>
                </c:pt>
                <c:pt idx="1">
                  <c:v>0.4</c:v>
                </c:pt>
                <c:pt idx="2">
                  <c:v>0.55000000000000004</c:v>
                </c:pt>
                <c:pt idx="3">
                  <c:v>0.31</c:v>
                </c:pt>
                <c:pt idx="4">
                  <c:v>0.39</c:v>
                </c:pt>
              </c:numCache>
            </c:numRef>
          </c:val>
          <c:extLst>
            <c:ext xmlns:c16="http://schemas.microsoft.com/office/drawing/2014/chart" uri="{C3380CC4-5D6E-409C-BE32-E72D297353CC}">
              <c16:uniqueId val="{00000000-CB01-44B4-B915-6C4CCC173B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CB01-44B4-B915-6C4CCC173B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62.56</c:v>
                </c:pt>
                <c:pt idx="1">
                  <c:v>61.03</c:v>
                </c:pt>
                <c:pt idx="2">
                  <c:v>61.48</c:v>
                </c:pt>
                <c:pt idx="3">
                  <c:v>58.67</c:v>
                </c:pt>
                <c:pt idx="4">
                  <c:v>54.2</c:v>
                </c:pt>
              </c:numCache>
            </c:numRef>
          </c:val>
          <c:extLst>
            <c:ext xmlns:c16="http://schemas.microsoft.com/office/drawing/2014/chart" uri="{C3380CC4-5D6E-409C-BE32-E72D297353CC}">
              <c16:uniqueId val="{00000000-8973-4059-A693-B6DC717BDB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8973-4059-A693-B6DC717BDB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77.92</c:v>
                </c:pt>
                <c:pt idx="1">
                  <c:v>77.86</c:v>
                </c:pt>
                <c:pt idx="2">
                  <c:v>77.38</c:v>
                </c:pt>
                <c:pt idx="3">
                  <c:v>76.91</c:v>
                </c:pt>
                <c:pt idx="4">
                  <c:v>82.18</c:v>
                </c:pt>
              </c:numCache>
            </c:numRef>
          </c:val>
          <c:extLst>
            <c:ext xmlns:c16="http://schemas.microsoft.com/office/drawing/2014/chart" uri="{C3380CC4-5D6E-409C-BE32-E72D297353CC}">
              <c16:uniqueId val="{00000000-794A-4B22-9416-588DD882B4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794A-4B22-9416-588DD882B4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116.3</c:v>
                </c:pt>
                <c:pt idx="1">
                  <c:v>105.71</c:v>
                </c:pt>
                <c:pt idx="2">
                  <c:v>116.73</c:v>
                </c:pt>
                <c:pt idx="3">
                  <c:v>107</c:v>
                </c:pt>
                <c:pt idx="4">
                  <c:v>103.47</c:v>
                </c:pt>
              </c:numCache>
            </c:numRef>
          </c:val>
          <c:extLst>
            <c:ext xmlns:c16="http://schemas.microsoft.com/office/drawing/2014/chart" uri="{C3380CC4-5D6E-409C-BE32-E72D297353CC}">
              <c16:uniqueId val="{00000000-C0BA-41DA-95DF-2182B430DB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C0BA-41DA-95DF-2182B430DB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48.31</c:v>
                </c:pt>
                <c:pt idx="1">
                  <c:v>46.94</c:v>
                </c:pt>
                <c:pt idx="2">
                  <c:v>48.53</c:v>
                </c:pt>
                <c:pt idx="3">
                  <c:v>50.21</c:v>
                </c:pt>
                <c:pt idx="4">
                  <c:v>51.96</c:v>
                </c:pt>
              </c:numCache>
            </c:numRef>
          </c:val>
          <c:extLst>
            <c:ext xmlns:c16="http://schemas.microsoft.com/office/drawing/2014/chart" uri="{C3380CC4-5D6E-409C-BE32-E72D297353CC}">
              <c16:uniqueId val="{00000000-4BB1-42B8-B926-63C20B24FC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4BB1-42B8-B926-63C20B24FC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12.58</c:v>
                </c:pt>
                <c:pt idx="1">
                  <c:v>12.99</c:v>
                </c:pt>
                <c:pt idx="2">
                  <c:v>17</c:v>
                </c:pt>
                <c:pt idx="3">
                  <c:v>16.62</c:v>
                </c:pt>
                <c:pt idx="4">
                  <c:v>18.54</c:v>
                </c:pt>
              </c:numCache>
            </c:numRef>
          </c:val>
          <c:extLst>
            <c:ext xmlns:c16="http://schemas.microsoft.com/office/drawing/2014/chart" uri="{C3380CC4-5D6E-409C-BE32-E72D297353CC}">
              <c16:uniqueId val="{00000000-35FE-41FE-BAAB-1A03A10DC5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35FE-41FE-BAAB-1A03A10DC5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0-4B40-AE44-BA8BBF818A4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9E80-4B40-AE44-BA8BBF818A4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191.37</c:v>
                </c:pt>
                <c:pt idx="1">
                  <c:v>156.18</c:v>
                </c:pt>
                <c:pt idx="2">
                  <c:v>133.41</c:v>
                </c:pt>
                <c:pt idx="3">
                  <c:v>101.11</c:v>
                </c:pt>
                <c:pt idx="4">
                  <c:v>61.59</c:v>
                </c:pt>
              </c:numCache>
            </c:numRef>
          </c:val>
          <c:extLst>
            <c:ext xmlns:c16="http://schemas.microsoft.com/office/drawing/2014/chart" uri="{C3380CC4-5D6E-409C-BE32-E72D297353CC}">
              <c16:uniqueId val="{00000000-EDC1-4035-AE67-9D06BF5F33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EDC1-4035-AE67-9D06BF5F33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687.67</c:v>
                </c:pt>
                <c:pt idx="1">
                  <c:v>717.96</c:v>
                </c:pt>
                <c:pt idx="2">
                  <c:v>659.97</c:v>
                </c:pt>
                <c:pt idx="3">
                  <c:v>651.23</c:v>
                </c:pt>
                <c:pt idx="4">
                  <c:v>588.37</c:v>
                </c:pt>
              </c:numCache>
            </c:numRef>
          </c:val>
          <c:extLst>
            <c:ext xmlns:c16="http://schemas.microsoft.com/office/drawing/2014/chart" uri="{C3380CC4-5D6E-409C-BE32-E72D297353CC}">
              <c16:uniqueId val="{00000000-2C04-422A-8CA4-35A1C05D0E2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2C04-422A-8CA4-35A1C05D0E2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97.8</c:v>
                </c:pt>
                <c:pt idx="1">
                  <c:v>88.17</c:v>
                </c:pt>
                <c:pt idx="2">
                  <c:v>99.57</c:v>
                </c:pt>
                <c:pt idx="3">
                  <c:v>90.24</c:v>
                </c:pt>
                <c:pt idx="4">
                  <c:v>88.46</c:v>
                </c:pt>
              </c:numCache>
            </c:numRef>
          </c:val>
          <c:extLst>
            <c:ext xmlns:c16="http://schemas.microsoft.com/office/drawing/2014/chart" uri="{C3380CC4-5D6E-409C-BE32-E72D297353CC}">
              <c16:uniqueId val="{00000000-0D1A-4070-B4C0-2852301C4D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0D1A-4070-B4C0-2852301C4D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215.58</c:v>
                </c:pt>
                <c:pt idx="1">
                  <c:v>239.02</c:v>
                </c:pt>
                <c:pt idx="2">
                  <c:v>212.14</c:v>
                </c:pt>
                <c:pt idx="3">
                  <c:v>229.47</c:v>
                </c:pt>
                <c:pt idx="4">
                  <c:v>234.96</c:v>
                </c:pt>
              </c:numCache>
            </c:numRef>
          </c:val>
          <c:extLst>
            <c:ext xmlns:c16="http://schemas.microsoft.com/office/drawing/2014/chart" uri="{C3380CC4-5D6E-409C-BE32-E72D297353CC}">
              <c16:uniqueId val="{00000000-E8F6-4BCB-B500-A302D2C5CD9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E8F6-4BCB-B500-A302D2C5CD9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富良野市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20617</v>
      </c>
      <c r="AM8" s="45"/>
      <c r="AN8" s="45"/>
      <c r="AO8" s="45"/>
      <c r="AP8" s="45"/>
      <c r="AQ8" s="45"/>
      <c r="AR8" s="45"/>
      <c r="AS8" s="45"/>
      <c r="AT8" s="46">
        <f>データ!$S$6</f>
        <v>600.71</v>
      </c>
      <c r="AU8" s="47"/>
      <c r="AV8" s="47"/>
      <c r="AW8" s="47"/>
      <c r="AX8" s="47"/>
      <c r="AY8" s="47"/>
      <c r="AZ8" s="47"/>
      <c r="BA8" s="47"/>
      <c r="BB8" s="48">
        <f>データ!$T$6</f>
        <v>34.32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45.53</v>
      </c>
      <c r="J10" s="47"/>
      <c r="K10" s="47"/>
      <c r="L10" s="47"/>
      <c r="M10" s="47"/>
      <c r="N10" s="47"/>
      <c r="O10" s="81"/>
      <c r="P10" s="48">
        <f>データ!$P$6</f>
        <v>73.209999999999994</v>
      </c>
      <c r="Q10" s="48"/>
      <c r="R10" s="48"/>
      <c r="S10" s="48"/>
      <c r="T10" s="48"/>
      <c r="U10" s="48"/>
      <c r="V10" s="48"/>
      <c r="W10" s="45">
        <f>データ!$Q$6</f>
        <v>4114</v>
      </c>
      <c r="X10" s="45"/>
      <c r="Y10" s="45"/>
      <c r="Z10" s="45"/>
      <c r="AA10" s="45"/>
      <c r="AB10" s="45"/>
      <c r="AC10" s="45"/>
      <c r="AD10" s="2"/>
      <c r="AE10" s="2"/>
      <c r="AF10" s="2"/>
      <c r="AG10" s="2"/>
      <c r="AH10" s="2"/>
      <c r="AI10" s="2"/>
      <c r="AJ10" s="2"/>
      <c r="AK10" s="2"/>
      <c r="AL10" s="45">
        <f>データ!$U$6</f>
        <v>14857</v>
      </c>
      <c r="AM10" s="45"/>
      <c r="AN10" s="45"/>
      <c r="AO10" s="45"/>
      <c r="AP10" s="45"/>
      <c r="AQ10" s="45"/>
      <c r="AR10" s="45"/>
      <c r="AS10" s="45"/>
      <c r="AT10" s="46">
        <f>データ!$V$6</f>
        <v>22.02</v>
      </c>
      <c r="AU10" s="47"/>
      <c r="AV10" s="47"/>
      <c r="AW10" s="47"/>
      <c r="AX10" s="47"/>
      <c r="AY10" s="47"/>
      <c r="AZ10" s="47"/>
      <c r="BA10" s="47"/>
      <c r="BB10" s="48">
        <f>データ!$W$6</f>
        <v>674.7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WdsSNzleUdRTq8Ly3ZdyZ/su1+HYEZKko0389XgUcRGugAMMEyM9ufws678YV7UyFV3ebpbqtPflEWzsohViw==" saltValue="uB95Dmhj+EL2zldVDTLpL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12297</v>
      </c>
      <c r="D6" s="20">
        <f t="shared" si="3"/>
        <v>46</v>
      </c>
      <c r="E6" s="20">
        <f t="shared" si="3"/>
        <v>1</v>
      </c>
      <c r="F6" s="20">
        <f t="shared" si="3"/>
        <v>0</v>
      </c>
      <c r="G6" s="20">
        <f t="shared" si="3"/>
        <v>1</v>
      </c>
      <c r="H6" s="20" t="str">
        <f t="shared" si="3"/>
        <v>北海道　富良野市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45.53</v>
      </c>
      <c r="P6" s="21">
        <f t="shared" si="3"/>
        <v>73.209999999999994</v>
      </c>
      <c r="Q6" s="21">
        <f t="shared" si="3"/>
        <v>4114</v>
      </c>
      <c r="R6" s="21">
        <f t="shared" si="3"/>
        <v>20617</v>
      </c>
      <c r="S6" s="21">
        <f t="shared" si="3"/>
        <v>600.71</v>
      </c>
      <c r="T6" s="21">
        <f t="shared" si="3"/>
        <v>34.32</v>
      </c>
      <c r="U6" s="21">
        <f t="shared" si="3"/>
        <v>14857</v>
      </c>
      <c r="V6" s="21">
        <f t="shared" si="3"/>
        <v>22.02</v>
      </c>
      <c r="W6" s="21">
        <f t="shared" si="3"/>
        <v>674.7</v>
      </c>
      <c r="X6" s="22">
        <f>IF(X7="",NA(),X7)</f>
        <v>116.3</v>
      </c>
      <c r="Y6" s="22">
        <f t="shared" ref="Y6:AG6" si="4">IF(Y7="",NA(),Y7)</f>
        <v>105.71</v>
      </c>
      <c r="Z6" s="22">
        <f t="shared" si="4"/>
        <v>116.73</v>
      </c>
      <c r="AA6" s="22">
        <f t="shared" si="4"/>
        <v>107</v>
      </c>
      <c r="AB6" s="22">
        <f t="shared" si="4"/>
        <v>103.47</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191.37</v>
      </c>
      <c r="AU6" s="22">
        <f t="shared" ref="AU6:BC6" si="6">IF(AU7="",NA(),AU7)</f>
        <v>156.18</v>
      </c>
      <c r="AV6" s="22">
        <f t="shared" si="6"/>
        <v>133.41</v>
      </c>
      <c r="AW6" s="22">
        <f t="shared" si="6"/>
        <v>101.11</v>
      </c>
      <c r="AX6" s="22">
        <f t="shared" si="6"/>
        <v>61.59</v>
      </c>
      <c r="AY6" s="22">
        <f t="shared" si="6"/>
        <v>359.47</v>
      </c>
      <c r="AZ6" s="22">
        <f t="shared" si="6"/>
        <v>369.69</v>
      </c>
      <c r="BA6" s="22">
        <f t="shared" si="6"/>
        <v>379.08</v>
      </c>
      <c r="BB6" s="22">
        <f t="shared" si="6"/>
        <v>367.55</v>
      </c>
      <c r="BC6" s="22">
        <f t="shared" si="6"/>
        <v>384.23</v>
      </c>
      <c r="BD6" s="21" t="str">
        <f>IF(BD7="","",IF(BD7="-","【-】","【"&amp;SUBSTITUTE(TEXT(BD7,"#,##0.00"),"-","△")&amp;"】"))</f>
        <v>【261.51】</v>
      </c>
      <c r="BE6" s="22">
        <f>IF(BE7="",NA(),BE7)</f>
        <v>687.67</v>
      </c>
      <c r="BF6" s="22">
        <f t="shared" ref="BF6:BN6" si="7">IF(BF7="",NA(),BF7)</f>
        <v>717.96</v>
      </c>
      <c r="BG6" s="22">
        <f t="shared" si="7"/>
        <v>659.97</v>
      </c>
      <c r="BH6" s="22">
        <f t="shared" si="7"/>
        <v>651.23</v>
      </c>
      <c r="BI6" s="22">
        <f t="shared" si="7"/>
        <v>588.37</v>
      </c>
      <c r="BJ6" s="22">
        <f t="shared" si="7"/>
        <v>401.79</v>
      </c>
      <c r="BK6" s="22">
        <f t="shared" si="7"/>
        <v>402.99</v>
      </c>
      <c r="BL6" s="22">
        <f t="shared" si="7"/>
        <v>398.98</v>
      </c>
      <c r="BM6" s="22">
        <f t="shared" si="7"/>
        <v>418.68</v>
      </c>
      <c r="BN6" s="22">
        <f t="shared" si="7"/>
        <v>439.43</v>
      </c>
      <c r="BO6" s="21" t="str">
        <f>IF(BO7="","",IF(BO7="-","【-】","【"&amp;SUBSTITUTE(TEXT(BO7,"#,##0.00"),"-","△")&amp;"】"))</f>
        <v>【265.16】</v>
      </c>
      <c r="BP6" s="22">
        <f>IF(BP7="",NA(),BP7)</f>
        <v>97.8</v>
      </c>
      <c r="BQ6" s="22">
        <f t="shared" ref="BQ6:BY6" si="8">IF(BQ7="",NA(),BQ7)</f>
        <v>88.17</v>
      </c>
      <c r="BR6" s="22">
        <f t="shared" si="8"/>
        <v>99.57</v>
      </c>
      <c r="BS6" s="22">
        <f t="shared" si="8"/>
        <v>90.24</v>
      </c>
      <c r="BT6" s="22">
        <f t="shared" si="8"/>
        <v>88.46</v>
      </c>
      <c r="BU6" s="22">
        <f t="shared" si="8"/>
        <v>100.12</v>
      </c>
      <c r="BV6" s="22">
        <f t="shared" si="8"/>
        <v>98.66</v>
      </c>
      <c r="BW6" s="22">
        <f t="shared" si="8"/>
        <v>98.64</v>
      </c>
      <c r="BX6" s="22">
        <f t="shared" si="8"/>
        <v>94.78</v>
      </c>
      <c r="BY6" s="22">
        <f t="shared" si="8"/>
        <v>94.41</v>
      </c>
      <c r="BZ6" s="21" t="str">
        <f>IF(BZ7="","",IF(BZ7="-","【-】","【"&amp;SUBSTITUTE(TEXT(BZ7,"#,##0.00"),"-","△")&amp;"】"))</f>
        <v>【102.35】</v>
      </c>
      <c r="CA6" s="22">
        <f>IF(CA7="",NA(),CA7)</f>
        <v>215.58</v>
      </c>
      <c r="CB6" s="22">
        <f t="shared" ref="CB6:CJ6" si="9">IF(CB7="",NA(),CB7)</f>
        <v>239.02</v>
      </c>
      <c r="CC6" s="22">
        <f t="shared" si="9"/>
        <v>212.14</v>
      </c>
      <c r="CD6" s="22">
        <f t="shared" si="9"/>
        <v>229.47</v>
      </c>
      <c r="CE6" s="22">
        <f t="shared" si="9"/>
        <v>234.96</v>
      </c>
      <c r="CF6" s="22">
        <f t="shared" si="9"/>
        <v>174.97</v>
      </c>
      <c r="CG6" s="22">
        <f t="shared" si="9"/>
        <v>178.59</v>
      </c>
      <c r="CH6" s="22">
        <f t="shared" si="9"/>
        <v>178.92</v>
      </c>
      <c r="CI6" s="22">
        <f t="shared" si="9"/>
        <v>181.3</v>
      </c>
      <c r="CJ6" s="22">
        <f t="shared" si="9"/>
        <v>192.13</v>
      </c>
      <c r="CK6" s="21" t="str">
        <f>IF(CK7="","",IF(CK7="-","【-】","【"&amp;SUBSTITUTE(TEXT(CK7,"#,##0.00"),"-","△")&amp;"】"))</f>
        <v>【167.74】</v>
      </c>
      <c r="CL6" s="22">
        <f>IF(CL7="",NA(),CL7)</f>
        <v>62.56</v>
      </c>
      <c r="CM6" s="22">
        <f t="shared" ref="CM6:CU6" si="10">IF(CM7="",NA(),CM7)</f>
        <v>61.03</v>
      </c>
      <c r="CN6" s="22">
        <f t="shared" si="10"/>
        <v>61.48</v>
      </c>
      <c r="CO6" s="22">
        <f t="shared" si="10"/>
        <v>58.67</v>
      </c>
      <c r="CP6" s="22">
        <f t="shared" si="10"/>
        <v>54.2</v>
      </c>
      <c r="CQ6" s="22">
        <f t="shared" si="10"/>
        <v>55.63</v>
      </c>
      <c r="CR6" s="22">
        <f t="shared" si="10"/>
        <v>55.03</v>
      </c>
      <c r="CS6" s="22">
        <f t="shared" si="10"/>
        <v>55.14</v>
      </c>
      <c r="CT6" s="22">
        <f t="shared" si="10"/>
        <v>55.89</v>
      </c>
      <c r="CU6" s="22">
        <f t="shared" si="10"/>
        <v>53.87</v>
      </c>
      <c r="CV6" s="21" t="str">
        <f>IF(CV7="","",IF(CV7="-","【-】","【"&amp;SUBSTITUTE(TEXT(CV7,"#,##0.00"),"-","△")&amp;"】"))</f>
        <v>【60.29】</v>
      </c>
      <c r="CW6" s="22">
        <f>IF(CW7="",NA(),CW7)</f>
        <v>77.92</v>
      </c>
      <c r="CX6" s="22">
        <f t="shared" ref="CX6:DF6" si="11">IF(CX7="",NA(),CX7)</f>
        <v>77.86</v>
      </c>
      <c r="CY6" s="22">
        <f t="shared" si="11"/>
        <v>77.38</v>
      </c>
      <c r="CZ6" s="22">
        <f t="shared" si="11"/>
        <v>76.91</v>
      </c>
      <c r="DA6" s="22">
        <f t="shared" si="11"/>
        <v>82.18</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48.31</v>
      </c>
      <c r="DI6" s="22">
        <f t="shared" ref="DI6:DQ6" si="12">IF(DI7="",NA(),DI7)</f>
        <v>46.94</v>
      </c>
      <c r="DJ6" s="22">
        <f t="shared" si="12"/>
        <v>48.53</v>
      </c>
      <c r="DK6" s="22">
        <f t="shared" si="12"/>
        <v>50.21</v>
      </c>
      <c r="DL6" s="22">
        <f t="shared" si="12"/>
        <v>51.96</v>
      </c>
      <c r="DM6" s="22">
        <f t="shared" si="12"/>
        <v>48.05</v>
      </c>
      <c r="DN6" s="22">
        <f t="shared" si="12"/>
        <v>48.87</v>
      </c>
      <c r="DO6" s="22">
        <f t="shared" si="12"/>
        <v>49.92</v>
      </c>
      <c r="DP6" s="22">
        <f t="shared" si="12"/>
        <v>50.63</v>
      </c>
      <c r="DQ6" s="22">
        <f t="shared" si="12"/>
        <v>50.75</v>
      </c>
      <c r="DR6" s="21" t="str">
        <f>IF(DR7="","",IF(DR7="-","【-】","【"&amp;SUBSTITUTE(TEXT(DR7,"#,##0.00"),"-","△")&amp;"】"))</f>
        <v>【50.88】</v>
      </c>
      <c r="DS6" s="22">
        <f>IF(DS7="",NA(),DS7)</f>
        <v>12.58</v>
      </c>
      <c r="DT6" s="22">
        <f t="shared" ref="DT6:EB6" si="13">IF(DT7="",NA(),DT7)</f>
        <v>12.99</v>
      </c>
      <c r="DU6" s="22">
        <f t="shared" si="13"/>
        <v>17</v>
      </c>
      <c r="DV6" s="22">
        <f t="shared" si="13"/>
        <v>16.62</v>
      </c>
      <c r="DW6" s="22">
        <f t="shared" si="13"/>
        <v>18.54</v>
      </c>
      <c r="DX6" s="22">
        <f t="shared" si="13"/>
        <v>13.39</v>
      </c>
      <c r="DY6" s="22">
        <f t="shared" si="13"/>
        <v>14.85</v>
      </c>
      <c r="DZ6" s="22">
        <f t="shared" si="13"/>
        <v>16.88</v>
      </c>
      <c r="EA6" s="22">
        <f t="shared" si="13"/>
        <v>18.28</v>
      </c>
      <c r="EB6" s="22">
        <f t="shared" si="13"/>
        <v>21.14</v>
      </c>
      <c r="EC6" s="21" t="str">
        <f>IF(EC7="","",IF(EC7="-","【-】","【"&amp;SUBSTITUTE(TEXT(EC7,"#,##0.00"),"-","△")&amp;"】"))</f>
        <v>【22.30】</v>
      </c>
      <c r="ED6" s="22">
        <f>IF(ED7="",NA(),ED7)</f>
        <v>1.45</v>
      </c>
      <c r="EE6" s="22">
        <f t="shared" ref="EE6:EM6" si="14">IF(EE7="",NA(),EE7)</f>
        <v>0.4</v>
      </c>
      <c r="EF6" s="22">
        <f t="shared" si="14"/>
        <v>0.55000000000000004</v>
      </c>
      <c r="EG6" s="22">
        <f t="shared" si="14"/>
        <v>0.31</v>
      </c>
      <c r="EH6" s="22">
        <f t="shared" si="14"/>
        <v>0.39</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15">
      <c r="A7" s="15"/>
      <c r="B7" s="24">
        <v>2021</v>
      </c>
      <c r="C7" s="24">
        <v>12297</v>
      </c>
      <c r="D7" s="24">
        <v>46</v>
      </c>
      <c r="E7" s="24">
        <v>1</v>
      </c>
      <c r="F7" s="24">
        <v>0</v>
      </c>
      <c r="G7" s="24">
        <v>1</v>
      </c>
      <c r="H7" s="24" t="s">
        <v>93</v>
      </c>
      <c r="I7" s="24" t="s">
        <v>94</v>
      </c>
      <c r="J7" s="24" t="s">
        <v>95</v>
      </c>
      <c r="K7" s="24" t="s">
        <v>96</v>
      </c>
      <c r="L7" s="24" t="s">
        <v>97</v>
      </c>
      <c r="M7" s="24" t="s">
        <v>98</v>
      </c>
      <c r="N7" s="25" t="s">
        <v>99</v>
      </c>
      <c r="O7" s="25">
        <v>45.53</v>
      </c>
      <c r="P7" s="25">
        <v>73.209999999999994</v>
      </c>
      <c r="Q7" s="25">
        <v>4114</v>
      </c>
      <c r="R7" s="25">
        <v>20617</v>
      </c>
      <c r="S7" s="25">
        <v>600.71</v>
      </c>
      <c r="T7" s="25">
        <v>34.32</v>
      </c>
      <c r="U7" s="25">
        <v>14857</v>
      </c>
      <c r="V7" s="25">
        <v>22.02</v>
      </c>
      <c r="W7" s="25">
        <v>674.7</v>
      </c>
      <c r="X7" s="25">
        <v>116.3</v>
      </c>
      <c r="Y7" s="25">
        <v>105.71</v>
      </c>
      <c r="Z7" s="25">
        <v>116.73</v>
      </c>
      <c r="AA7" s="25">
        <v>107</v>
      </c>
      <c r="AB7" s="25">
        <v>103.47</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191.37</v>
      </c>
      <c r="AU7" s="25">
        <v>156.18</v>
      </c>
      <c r="AV7" s="25">
        <v>133.41</v>
      </c>
      <c r="AW7" s="25">
        <v>101.11</v>
      </c>
      <c r="AX7" s="25">
        <v>61.59</v>
      </c>
      <c r="AY7" s="25">
        <v>359.47</v>
      </c>
      <c r="AZ7" s="25">
        <v>369.69</v>
      </c>
      <c r="BA7" s="25">
        <v>379.08</v>
      </c>
      <c r="BB7" s="25">
        <v>367.55</v>
      </c>
      <c r="BC7" s="25">
        <v>384.23</v>
      </c>
      <c r="BD7" s="25">
        <v>261.51</v>
      </c>
      <c r="BE7" s="25">
        <v>687.67</v>
      </c>
      <c r="BF7" s="25">
        <v>717.96</v>
      </c>
      <c r="BG7" s="25">
        <v>659.97</v>
      </c>
      <c r="BH7" s="25">
        <v>651.23</v>
      </c>
      <c r="BI7" s="25">
        <v>588.37</v>
      </c>
      <c r="BJ7" s="25">
        <v>401.79</v>
      </c>
      <c r="BK7" s="25">
        <v>402.99</v>
      </c>
      <c r="BL7" s="25">
        <v>398.98</v>
      </c>
      <c r="BM7" s="25">
        <v>418.68</v>
      </c>
      <c r="BN7" s="25">
        <v>439.43</v>
      </c>
      <c r="BO7" s="25">
        <v>265.16000000000003</v>
      </c>
      <c r="BP7" s="25">
        <v>97.8</v>
      </c>
      <c r="BQ7" s="25">
        <v>88.17</v>
      </c>
      <c r="BR7" s="25">
        <v>99.57</v>
      </c>
      <c r="BS7" s="25">
        <v>90.24</v>
      </c>
      <c r="BT7" s="25">
        <v>88.46</v>
      </c>
      <c r="BU7" s="25">
        <v>100.12</v>
      </c>
      <c r="BV7" s="25">
        <v>98.66</v>
      </c>
      <c r="BW7" s="25">
        <v>98.64</v>
      </c>
      <c r="BX7" s="25">
        <v>94.78</v>
      </c>
      <c r="BY7" s="25">
        <v>94.41</v>
      </c>
      <c r="BZ7" s="25">
        <v>102.35</v>
      </c>
      <c r="CA7" s="25">
        <v>215.58</v>
      </c>
      <c r="CB7" s="25">
        <v>239.02</v>
      </c>
      <c r="CC7" s="25">
        <v>212.14</v>
      </c>
      <c r="CD7" s="25">
        <v>229.47</v>
      </c>
      <c r="CE7" s="25">
        <v>234.96</v>
      </c>
      <c r="CF7" s="25">
        <v>174.97</v>
      </c>
      <c r="CG7" s="25">
        <v>178.59</v>
      </c>
      <c r="CH7" s="25">
        <v>178.92</v>
      </c>
      <c r="CI7" s="25">
        <v>181.3</v>
      </c>
      <c r="CJ7" s="25">
        <v>192.13</v>
      </c>
      <c r="CK7" s="25">
        <v>167.74</v>
      </c>
      <c r="CL7" s="25">
        <v>62.56</v>
      </c>
      <c r="CM7" s="25">
        <v>61.03</v>
      </c>
      <c r="CN7" s="25">
        <v>61.48</v>
      </c>
      <c r="CO7" s="25">
        <v>58.67</v>
      </c>
      <c r="CP7" s="25">
        <v>54.2</v>
      </c>
      <c r="CQ7" s="25">
        <v>55.63</v>
      </c>
      <c r="CR7" s="25">
        <v>55.03</v>
      </c>
      <c r="CS7" s="25">
        <v>55.14</v>
      </c>
      <c r="CT7" s="25">
        <v>55.89</v>
      </c>
      <c r="CU7" s="25">
        <v>53.87</v>
      </c>
      <c r="CV7" s="25">
        <v>60.29</v>
      </c>
      <c r="CW7" s="25">
        <v>77.92</v>
      </c>
      <c r="CX7" s="25">
        <v>77.86</v>
      </c>
      <c r="CY7" s="25">
        <v>77.38</v>
      </c>
      <c r="CZ7" s="25">
        <v>76.91</v>
      </c>
      <c r="DA7" s="25">
        <v>82.18</v>
      </c>
      <c r="DB7" s="25">
        <v>82.04</v>
      </c>
      <c r="DC7" s="25">
        <v>81.900000000000006</v>
      </c>
      <c r="DD7" s="25">
        <v>81.39</v>
      </c>
      <c r="DE7" s="25">
        <v>81.27</v>
      </c>
      <c r="DF7" s="25">
        <v>79.489999999999995</v>
      </c>
      <c r="DG7" s="25">
        <v>90.12</v>
      </c>
      <c r="DH7" s="25">
        <v>48.31</v>
      </c>
      <c r="DI7" s="25">
        <v>46.94</v>
      </c>
      <c r="DJ7" s="25">
        <v>48.53</v>
      </c>
      <c r="DK7" s="25">
        <v>50.21</v>
      </c>
      <c r="DL7" s="25">
        <v>51.96</v>
      </c>
      <c r="DM7" s="25">
        <v>48.05</v>
      </c>
      <c r="DN7" s="25">
        <v>48.87</v>
      </c>
      <c r="DO7" s="25">
        <v>49.92</v>
      </c>
      <c r="DP7" s="25">
        <v>50.63</v>
      </c>
      <c r="DQ7" s="25">
        <v>50.75</v>
      </c>
      <c r="DR7" s="25">
        <v>50.88</v>
      </c>
      <c r="DS7" s="25">
        <v>12.58</v>
      </c>
      <c r="DT7" s="25">
        <v>12.99</v>
      </c>
      <c r="DU7" s="25">
        <v>17</v>
      </c>
      <c r="DV7" s="25">
        <v>16.62</v>
      </c>
      <c r="DW7" s="25">
        <v>18.54</v>
      </c>
      <c r="DX7" s="25">
        <v>13.39</v>
      </c>
      <c r="DY7" s="25">
        <v>14.85</v>
      </c>
      <c r="DZ7" s="25">
        <v>16.88</v>
      </c>
      <c r="EA7" s="25">
        <v>18.28</v>
      </c>
      <c r="EB7" s="25">
        <v>21.14</v>
      </c>
      <c r="EC7" s="25">
        <v>22.3</v>
      </c>
      <c r="ED7" s="25">
        <v>1.45</v>
      </c>
      <c r="EE7" s="25">
        <v>0.4</v>
      </c>
      <c r="EF7" s="25">
        <v>0.55000000000000004</v>
      </c>
      <c r="EG7" s="25">
        <v>0.31</v>
      </c>
      <c r="EH7" s="25">
        <v>0.39</v>
      </c>
      <c r="EI7" s="25">
        <v>0.54</v>
      </c>
      <c r="EJ7" s="25">
        <v>0.5</v>
      </c>
      <c r="EK7" s="25">
        <v>0.52</v>
      </c>
      <c r="EL7" s="25">
        <v>0.53</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芳澤　侑菜</cp:lastModifiedBy>
  <cp:lastPrinted>2023-01-19T05:57:25Z</cp:lastPrinted>
  <dcterms:created xsi:type="dcterms:W3CDTF">2022-12-01T00:51:16Z</dcterms:created>
  <dcterms:modified xsi:type="dcterms:W3CDTF">2023-01-23T01:08:00Z</dcterms:modified>
  <cp:category/>
</cp:coreProperties>
</file>