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上下水道課\001■上下水道課共通\006■経営戦略（経営比較分析含）\02経営比較分析\R3（令和２年度決算）\【経営比較分析表】2020_012297_47_010（簡水）\"/>
    </mc:Choice>
  </mc:AlternateContent>
  <workbookProtection workbookAlgorithmName="SHA-512" workbookHashValue="3FVzXB/GxVwv8vW6Qw2iC9v/ciOIhA88p7Tf2+hlLsIwC8VRyEVokaAjygJ0vRfL5H7tc3QdQojA7k4dR6zy3Q==" workbookSaltValue="NuvPwqXo7Wv3acoG8Rx8tA=="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<sst xmlns="http://schemas.openxmlformats.org/spreadsheetml/2006/main" count="233" uniqueCount="116">
  <si>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</si>
  <si>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</si>
  <si>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</si>
  <si>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</si>
  <si>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</si>
  <si>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</si>
  <si>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</si>
  <si>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</si>
  <si>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</si>
  <si>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</si>
  <si>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</si>
  <si>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</si>
  <si>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</si>
  <si>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</si>
  <si>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</si>
  <si>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</si>
  <si>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</si>
  <si>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</si>
  <si>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</si>
  <si>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</si>
  <si>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</si>
  <si>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</si>
  <si>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</si>
  <si>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</si>
  <si>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</si>
  <si>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</si>
  <si>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</si>
  <si>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</si>
  <si>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</si>
  <si>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</si>
  <si>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</si>
  <si>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</si>
  <si>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</si>
  <si>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</si>
  <si>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</si>
  <si>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</si>
  <si>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</si>
  <si>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</si>
  <si>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</si>
  <si>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</si>
  <si>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</si>
  <si>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</si>
  <si>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</si>
  <si>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</si>
  <si>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</si>
  <si>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</si>
  <si>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</si>
  <si>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</si>
  <si>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</si>
  <si>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</si>
  <si>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</si>
  <si>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</si>
  <si>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</si>
  <si>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</si>
  <si>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</si>
  <si>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</si>
  <si>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</si>
  <si>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</si>
  <si>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</si>
  <si>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</si>
  <si>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</si>
  <si>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</si>
  <si>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</si>
  <si>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</si>
  <si>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</si>
  <si>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</si>
  <si>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</si>
  <si>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</si>
  <si>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</si>
  <si>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</si>
  <si>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</si>
  <si>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</si>
  <si>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</si>
  <si>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</si>
  <si>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</si>
  <si>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</si>
  <si>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</si>
  <si>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</si>
  <si>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</si>
  <si>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</si>
  <si>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</si>
  <si>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</si>
  <si>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</si>
  <si>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</si>
  <si>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</si>
  <si>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</si>
  <si>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</si>
  <si>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</si>
  <si>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</si>
  <si>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</si>
  <si>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</si>
  <si>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</si>
  <si>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</si>
  <si>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</si>
  <si>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</si>
  <si>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</si>
  <si>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</si>
  <si>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</si>
  <si>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</si>
  <si>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</si>
  <si>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</si>
  <si>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</si>
  <si>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</si>
  <si>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</si>
  <si>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</si>
  <si>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</si>
  <si>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</si>
  <si>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</si>
  <si>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</si>
  <si>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</si>
  <si>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</si>
  <si>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</si>
  <si>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</si>
  <si>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更新した管路延長の割合を表す指標であり、簡易水道事業地域における管路更新は、H24学田地区において道路改良工事に伴い実施したが、近年は実施していない状況である。布設後30年を超える管路もあるため、計画的な更新を検討し、更新等に伴う財源の確保に努める。</t>
    <phoneticPr fontId="4"/>
  </si>
  <si>
    <t xml:space="preserve"> 本市の簡易水道施設は６地区で運営しており、いづれの地区も高齢化が進んでおり、料金収入の増加は見込めない状況である。H30からR3までに動力計装機器の更新事業を計画しており、企業債の発行額が増加することが予測されている。このため、維持管理費の削減に努めていく。また、現行の経営戦略による投資・財政計画の検証を行うとともに、資産管理の徹底と、より具体的な財政状況の把握に努め、R6適用に向けた公営企業会計化について検討していく。</t>
    <phoneticPr fontId="4"/>
  </si>
  <si>
    <t>①収益的収支比率
　料金収入は減少しているものの、消費税還付金が収入に算入されたことで、比率は高くなった。
④企業債残高対給水収益比率
　類似団体と比べ低い状態で推移していたが、企業債残高の増加により、平均値を上回っている。
⑤料金回収率
　給水に係る費用がどの程度料金収入で賄えているかを表した指標であり、類似団体と比べ若干高めとなっている。回収率が50%以下であるため、給水に係る費用の半分以上を料金収入以外（一般会計繰入金）で賄われている状態である。
⑥給水原価
　１㎥の水を作るのにかかる費用単価を示した指標であり、料金収入の減少から昨年より微増となっている。
⑦施設利用率
　施設の利用状況や適正規模を判断する指標であり、類似団体と比べ低い状態で推移している。適切な施設規模を把握し、更新時に検討していく。
⑧有収率
　料金化された水量を示す指標であり、類似団体と比べ高い状態で推移している。今後も漏水等に注視し有収率の向上に努めていく。</t>
    <rPh sb="10" eb="12">
      <t>リョウキン</t>
    </rPh>
    <rPh sb="12" eb="14">
      <t>シュウニュウ</t>
    </rPh>
    <rPh sb="15" eb="17">
      <t>ゲンショウ</t>
    </rPh>
    <rPh sb="25" eb="31">
      <t>ショウヒゼイカンプキン</t>
    </rPh>
    <rPh sb="32" eb="34">
      <t>シュウニュウ</t>
    </rPh>
    <rPh sb="35" eb="37">
      <t>サンニュウ</t>
    </rPh>
    <rPh sb="44" eb="46">
      <t>ヒリツ</t>
    </rPh>
    <rPh sb="47" eb="48">
      <t>タカ</t>
    </rPh>
    <rPh sb="101" eb="104">
      <t>ヘイキンチ</t>
    </rPh>
    <rPh sb="105" eb="107">
      <t>ウワマワ</t>
    </rPh>
    <rPh sb="262" eb="266">
      <t>リョウキンシュウニュウ</t>
    </rPh>
    <rPh sb="267" eb="269">
      <t>ゲンショウ</t>
    </rPh>
    <rPh sb="271" eb="273">
      <t>サクネン</t>
    </rPh>
    <rPh sb="275" eb="277">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</si>
</sst>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6F-4358-9A93-E1A5F0EDF9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DC6F-4358-9A93-E1A5F0EDF9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37.33</c:v>
                </c:pt>
                <c:pt idx="1">
                  <c:v>36.44</c:v>
                </c:pt>
                <c:pt idx="2">
                  <c:v>36.049999999999997</c:v>
                </c:pt>
                <c:pt idx="3">
                  <c:v>40.11</c:v>
                </c:pt>
                <c:pt idx="4">
                  <c:v>36.43</c:v>
                </c:pt>
              </c:numCache>
            </c:numRef>
          </c:val>
          <c:extLst>
            <c:ext xmlns:c16="http://schemas.microsoft.com/office/drawing/2014/chart" uri="{C3380CC4-5D6E-409C-BE32-E72D297353CC}">
              <c16:uniqueId val="{00000000-8F5B-4797-A367-523852ECDFA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8F5B-4797-A367-523852ECDFA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92.69</c:v>
                </c:pt>
                <c:pt idx="1">
                  <c:v>89.87</c:v>
                </c:pt>
                <c:pt idx="2">
                  <c:v>89.71</c:v>
                </c:pt>
                <c:pt idx="3">
                  <c:v>82.33</c:v>
                </c:pt>
                <c:pt idx="4">
                  <c:v>84.84</c:v>
                </c:pt>
              </c:numCache>
            </c:numRef>
          </c:val>
          <c:extLst>
            <c:ext xmlns:c16="http://schemas.microsoft.com/office/drawing/2014/chart" uri="{C3380CC4-5D6E-409C-BE32-E72D297353CC}">
              <c16:uniqueId val="{00000000-BC7E-4120-B308-858E046E408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BC7E-4120-B308-858E046E408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54.99</c:v>
                </c:pt>
                <c:pt idx="1">
                  <c:v>57.78</c:v>
                </c:pt>
                <c:pt idx="2">
                  <c:v>59.05</c:v>
                </c:pt>
                <c:pt idx="3">
                  <c:v>67.03</c:v>
                </c:pt>
                <c:pt idx="4">
                  <c:v>89.25</c:v>
                </c:pt>
              </c:numCache>
            </c:numRef>
          </c:val>
          <c:extLst>
            <c:ext xmlns:c16="http://schemas.microsoft.com/office/drawing/2014/chart" uri="{C3380CC4-5D6E-409C-BE32-E72D297353CC}">
              <c16:uniqueId val="{00000000-C59D-4548-84F8-98E86154DF3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C59D-4548-84F8-98E86154DF3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4-47DE-94DF-8CAAD969B88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4-47DE-94DF-8CAAD969B88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B-4DC9-8C5F-1CFB04A81E3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B-4DC9-8C5F-1CFB04A81E3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9-4188-B6C5-3D7DA212882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9-4188-B6C5-3D7DA212882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24-46D8-AA12-1BAD08A9AF9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24-46D8-AA12-1BAD08A9AF9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915.15</c:v>
                </c:pt>
                <c:pt idx="1">
                  <c:v>854.21</c:v>
                </c:pt>
                <c:pt idx="2">
                  <c:v>744.87</c:v>
                </c:pt>
                <c:pt idx="3">
                  <c:v>1207.79</c:v>
                </c:pt>
                <c:pt idx="4">
                  <c:v>1428.55</c:v>
                </c:pt>
              </c:numCache>
            </c:numRef>
          </c:val>
          <c:extLst>
            <c:ext xmlns:c16="http://schemas.microsoft.com/office/drawing/2014/chart" uri="{C3380CC4-5D6E-409C-BE32-E72D297353CC}">
              <c16:uniqueId val="{00000000-98BA-4CC6-B8A1-BB7345B47B4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98BA-4CC6-B8A1-BB7345B47B4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40.07</c:v>
                </c:pt>
                <c:pt idx="1">
                  <c:v>42.86</c:v>
                </c:pt>
                <c:pt idx="2">
                  <c:v>42.94</c:v>
                </c:pt>
                <c:pt idx="3">
                  <c:v>49.23</c:v>
                </c:pt>
                <c:pt idx="4">
                  <c:v>47.71</c:v>
                </c:pt>
              </c:numCache>
            </c:numRef>
          </c:val>
          <c:extLst>
            <c:ext xmlns:c16="http://schemas.microsoft.com/office/drawing/2014/chart" uri="{C3380CC4-5D6E-409C-BE32-E72D297353CC}">
              <c16:uniqueId val="{00000000-68E6-455E-85AB-AD68CB6B33E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68E6-455E-85AB-AD68CB6B33E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561.48</c:v>
                </c:pt>
                <c:pt idx="1">
                  <c:v>537.28</c:v>
                </c:pt>
                <c:pt idx="2">
                  <c:v>537.83000000000004</c:v>
                </c:pt>
                <c:pt idx="3">
                  <c:v>471.13</c:v>
                </c:pt>
                <c:pt idx="4">
                  <c:v>487.98</c:v>
                </c:pt>
              </c:numCache>
            </c:numRef>
          </c:val>
          <c:extLst>
            <c:ext xmlns:c16="http://schemas.microsoft.com/office/drawing/2014/chart" uri="{C3380CC4-5D6E-409C-BE32-E72D297353CC}">
              <c16:uniqueId val="{00000000-84FB-4931-8220-5B17F51A835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4FB-4931-8220-5B17F51A835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北海道　富良野市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21071</v>
      </c>
      <c r="AM8" s="51"/>
      <c r="AN8" s="51"/>
      <c r="AO8" s="51"/>
      <c r="AP8" s="51"/>
      <c r="AQ8" s="51"/>
      <c r="AR8" s="51"/>
      <c r="AS8" s="51"/>
      <c r="AT8" s="47">
        <f>データ!$S$6</f>
        <v>600.71</v>
      </c>
      <c r="AU8" s="47"/>
      <c r="AV8" s="47"/>
      <c r="AW8" s="47"/>
      <c r="AX8" s="47"/>
      <c r="AY8" s="47"/>
      <c r="AZ8" s="47"/>
      <c r="BA8" s="47"/>
      <c r="BB8" s="47">
        <f>データ!$T$6</f>
        <v>35.08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6.78</v>
      </c>
      <c r="Q10" s="47"/>
      <c r="R10" s="47"/>
      <c r="S10" s="47"/>
      <c r="T10" s="47"/>
      <c r="U10" s="47"/>
      <c r="V10" s="47"/>
      <c r="W10" s="51">
        <f>データ!$Q$6</f>
        <v>4114</v>
      </c>
      <c r="X10" s="51"/>
      <c r="Y10" s="51"/>
      <c r="Z10" s="51"/>
      <c r="AA10" s="51"/>
      <c r="AB10" s="51"/>
      <c r="AC10" s="51"/>
      <c r="AD10" s="2"/>
      <c r="AE10" s="2"/>
      <c r="AF10" s="2"/>
      <c r="AG10" s="2"/>
      <c r="AH10" s="2"/>
      <c r="AI10" s="2"/>
      <c r="AJ10" s="2"/>
      <c r="AK10" s="2"/>
      <c r="AL10" s="51">
        <f>データ!$U$6</f>
        <v>1410</v>
      </c>
      <c r="AM10" s="51"/>
      <c r="AN10" s="51"/>
      <c r="AO10" s="51"/>
      <c r="AP10" s="51"/>
      <c r="AQ10" s="51"/>
      <c r="AR10" s="51"/>
      <c r="AS10" s="51"/>
      <c r="AT10" s="47">
        <f>データ!$V$6</f>
        <v>11.66</v>
      </c>
      <c r="AU10" s="47"/>
      <c r="AV10" s="47"/>
      <c r="AW10" s="47"/>
      <c r="AX10" s="47"/>
      <c r="AY10" s="47"/>
      <c r="AZ10" s="47"/>
      <c r="BA10" s="47"/>
      <c r="BB10" s="47">
        <f>データ!$W$6</f>
        <v>120.93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VHyV4kU90OTV/YaihMNSaWlZtmutWNwzJkAfucaA+Zi5qcJXnrEFFl0xem2b0bwp5b2FLCVTri8mQncV+EM4XA==" saltValue="x/JAxm2ZnpfVz3eqKu/M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29" t="s">
        <v>54</v>
      </c>
      <c r="B4" s="31"/>
      <c r="C4" s="31"/>
      <c r="D4" s="31"/>
      <c r="E4" s="31"/>
      <c r="F4" s="31"/>
      <c r="G4" s="31"/>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12297</v>
      </c>
      <c r="D6" s="34">
        <f t="shared" si="3"/>
        <v>47</v>
      </c>
      <c r="E6" s="34">
        <f t="shared" si="3"/>
        <v>1</v>
      </c>
      <c r="F6" s="34">
        <f t="shared" si="3"/>
        <v>0</v>
      </c>
      <c r="G6" s="34">
        <f t="shared" si="3"/>
        <v>0</v>
      </c>
      <c r="H6" s="34" t="str">
        <f t="shared" si="3"/>
        <v>北海道　富良野市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6.78</v>
      </c>
      <c r="Q6" s="35">
        <f t="shared" si="3"/>
        <v>4114</v>
      </c>
      <c r="R6" s="35">
        <f t="shared" si="3"/>
        <v>21071</v>
      </c>
      <c r="S6" s="35">
        <f t="shared" si="3"/>
        <v>600.71</v>
      </c>
      <c r="T6" s="35">
        <f t="shared" si="3"/>
        <v>35.08</v>
      </c>
      <c r="U6" s="35">
        <f t="shared" si="3"/>
        <v>1410</v>
      </c>
      <c r="V6" s="35">
        <f t="shared" si="3"/>
        <v>11.66</v>
      </c>
      <c r="W6" s="35">
        <f t="shared" si="3"/>
        <v>120.93</v>
      </c>
      <c r="X6" s="36">
        <f>IF(X7="",NA(),X7)</f>
        <v>54.99</v>
      </c>
      <c r="Y6" s="36">
        <f t="shared" ref="Y6:AG6" si="4">IF(Y7="",NA(),Y7)</f>
        <v>57.78</v>
      </c>
      <c r="Z6" s="36">
        <f t="shared" si="4"/>
        <v>59.05</v>
      </c>
      <c r="AA6" s="36">
        <f t="shared" si="4"/>
        <v>67.03</v>
      </c>
      <c r="AB6" s="36">
        <f t="shared" si="4"/>
        <v>89.25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915.15</v>
      </c>
      <c r="BF6" s="36">
        <f t="shared" ref="BF6:BN6" si="7">IF(BF7="",NA(),BF7)</f>
        <v>854.21</v>
      </c>
      <c r="BG6" s="36">
        <f t="shared" si="7"/>
        <v>744.87</v>
      </c>
      <c r="BH6" s="36">
        <f t="shared" si="7"/>
        <v>1207.79</v>
      </c>
      <c r="BI6" s="36">
        <f t="shared" si="7"/>
        <v>1428.55</v>
      </c>
      <c r="BJ6" s="36">
        <f t="shared" si="7"/>
        <v>1595.62</v>
      </c>
      <c r="BK6" s="36">
        <f t="shared" si="7"/>
        <v>1302.33</v>
      </c>
      <c r="BL6" s="36">
        <f t="shared" si="7"/>
        <v>1274.21</v>
      </c>
      <c r="BM6" s="36">
        <f t="shared" si="7"/>
        <v>1183.92</v>
      </c>
      <c r="BN6" s="36">
        <f t="shared" si="7"/>
        <v>1128.72</v>
      </c>
      <c r="BO6" s="35" t="str">
        <f>IF(BO7="","",IF(BO7="-","【-】","【"&amp;SUBSTITUTE(TEXT(BO7,"#,##0.00"),"-","△")&amp;"】"))</f>
        <v>【949.15】</v>
      </c>
      <c r="BP6" s="36">
        <f>IF(BP7="",NA(),BP7)</f>
        <v>40.07</v>
      </c>
      <c r="BQ6" s="36">
        <f t="shared" ref="BQ6:BY6" si="8">IF(BQ7="",NA(),BQ7)</f>
        <v>42.86</v>
      </c>
      <c r="BR6" s="36">
        <f t="shared" si="8"/>
        <v>42.94</v>
      </c>
      <c r="BS6" s="36">
        <f t="shared" si="8"/>
        <v>49.23</v>
      </c>
      <c r="BT6" s="36">
        <f t="shared" si="8"/>
        <v>47.71</v>
      </c>
      <c r="BU6" s="36">
        <f t="shared" si="8"/>
        <v>37.92</v>
      </c>
      <c r="BV6" s="36">
        <f t="shared" si="8"/>
        <v>40.89</v>
      </c>
      <c r="BW6" s="36">
        <f t="shared" si="8"/>
        <v>41.25</v>
      </c>
      <c r="BX6" s="36">
        <f t="shared" si="8"/>
        <v>42.5</v>
      </c>
      <c r="BY6" s="36">
        <f t="shared" si="8"/>
        <v>41.84</v>
      </c>
      <c r="BZ6" s="35" t="str">
        <f>IF(BZ7="","",IF(BZ7="-","【-】","【"&amp;SUBSTITUTE(TEXT(BZ7,"#,##0.00"),"-","△")&amp;"】"))</f>
        <v>【55.87】</v>
      </c>
      <c r="CA6" s="36">
        <f>IF(CA7="",NA(),CA7)</f>
        <v>561.48</v>
      </c>
      <c r="CB6" s="36">
        <f t="shared" ref="CB6:CJ6" si="9">IF(CB7="",NA(),CB7)</f>
        <v>537.28</v>
      </c>
      <c r="CC6" s="36">
        <f t="shared" si="9"/>
        <v>537.83000000000004</v>
      </c>
      <c r="CD6" s="36">
        <f t="shared" si="9"/>
        <v>471.13</v>
      </c>
      <c r="CE6" s="36">
        <f t="shared" si="9"/>
        <v>487.98</v>
      </c>
      <c r="CF6" s="36">
        <f t="shared" si="9"/>
        <v>423.18</v>
      </c>
      <c r="CG6" s="36">
        <f t="shared" si="9"/>
        <v>383.2</v>
      </c>
      <c r="CH6" s="36">
        <f t="shared" si="9"/>
        <v>383.25</v>
      </c>
      <c r="CI6" s="36">
        <f t="shared" si="9"/>
        <v>377.72</v>
      </c>
      <c r="CJ6" s="36">
        <f t="shared" si="9"/>
        <v>390.47</v>
      </c>
      <c r="CK6" s="35" t="str">
        <f>IF(CK7="","",IF(CK7="-","【-】","【"&amp;SUBSTITUTE(TEXT(CK7,"#,##0.00"),"-","△")&amp;"】"))</f>
        <v>【288.19】</v>
      </c>
      <c r="CL6" s="36">
        <f>IF(CL7="",NA(),CL7)</f>
        <v>37.33</v>
      </c>
      <c r="CM6" s="36">
        <f t="shared" ref="CM6:CU6" si="10">IF(CM7="",NA(),CM7)</f>
        <v>36.44</v>
      </c>
      <c r="CN6" s="36">
        <f t="shared" si="10"/>
        <v>36.049999999999997</v>
      </c>
      <c r="CO6" s="36">
        <f t="shared" si="10"/>
        <v>40.11</v>
      </c>
      <c r="CP6" s="36">
        <f t="shared" si="10"/>
        <v>36.43</v>
      </c>
      <c r="CQ6" s="36">
        <f t="shared" si="10"/>
        <v>46.9</v>
      </c>
      <c r="CR6" s="36">
        <f t="shared" si="10"/>
        <v>47.95</v>
      </c>
      <c r="CS6" s="36">
        <f t="shared" si="10"/>
        <v>48.26</v>
      </c>
      <c r="CT6" s="36">
        <f t="shared" si="10"/>
        <v>48.01</v>
      </c>
      <c r="CU6" s="36">
        <f t="shared" si="10"/>
        <v>49.08</v>
      </c>
      <c r="CV6" s="35" t="str">
        <f>IF(CV7="","",IF(CV7="-","【-】","【"&amp;SUBSTITUTE(TEXT(CV7,"#,##0.00"),"-","△")&amp;"】"))</f>
        <v>【56.31】</v>
      </c>
      <c r="CW6" s="36">
        <f>IF(CW7="",NA(),CW7)</f>
        <v>92.69</v>
      </c>
      <c r="CX6" s="36">
        <f t="shared" ref="CX6:DF6" si="11">IF(CX7="",NA(),CX7)</f>
        <v>89.87</v>
      </c>
      <c r="CY6" s="36">
        <f t="shared" si="11"/>
        <v>89.71</v>
      </c>
      <c r="CZ6" s="36">
        <f t="shared" si="11"/>
        <v>82.33</v>
      </c>
      <c r="DA6" s="36">
        <f t="shared" si="11"/>
        <v>84.84</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12297</v>
      </c>
      <c r="D7" s="38">
        <v>47</v>
      </c>
      <c r="E7" s="38">
        <v>1</v>
      </c>
      <c r="F7" s="38">
        <v>0</v>
      </c>
      <c r="G7" s="38">
        <v>0</v>
      </c>
      <c r="H7" s="38" t="s">
        <v>95</v>
      </c>
      <c r="I7" s="38" t="s">
        <v>96</v>
      </c>
      <c r="J7" s="38" t="s">
        <v>97</v>
      </c>
      <c r="K7" s="38" t="s">
        <v>98</v>
      </c>
      <c r="L7" s="38" t="s">
        <v>99</v>
      </c>
      <c r="M7" s="38" t="s">
        <v>100</v>
      </c>
      <c r="N7" s="39" t="s">
        <v>101</v>
      </c>
      <c r="O7" s="39" t="s">
        <v>102</v>
      </c>
      <c r="P7" s="39">
        <v>6.78</v>
      </c>
      <c r="Q7" s="39">
        <v>4114</v>
      </c>
      <c r="R7" s="39">
        <v>21071</v>
      </c>
      <c r="S7" s="39">
        <v>600.71</v>
      </c>
      <c r="T7" s="39">
        <v>35.08</v>
      </c>
      <c r="U7" s="39">
        <v>1410</v>
      </c>
      <c r="V7" s="39">
        <v>11.66</v>
      </c>
      <c r="W7" s="39">
        <v>120.93</v>
      </c>
      <c r="X7" s="39">
        <v>54.99</v>
      </c>
      <c r="Y7" s="39">
        <v>57.78</v>
      </c>
      <c r="Z7" s="39">
        <v>59.05</v>
      </c>
      <c r="AA7" s="39">
        <v>67.03</v>
      </c>
      <c r="AB7" s="39">
        <v>89.25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915.15</v>
      </c>
      <c r="BF7" s="39">
        <v>854.21</v>
      </c>
      <c r="BG7" s="39">
        <v>744.87</v>
      </c>
      <c r="BH7" s="39">
        <v>1207.79</v>
      </c>
      <c r="BI7" s="39">
        <v>1428.55</v>
      </c>
      <c r="BJ7" s="39">
        <v>1595.62</v>
      </c>
      <c r="BK7" s="39">
        <v>1302.33</v>
      </c>
      <c r="BL7" s="39">
        <v>1274.21</v>
      </c>
      <c r="BM7" s="39">
        <v>1183.92</v>
      </c>
      <c r="BN7" s="39">
        <v>1128.72</v>
      </c>
      <c r="BO7" s="39">
        <v>949.15</v>
      </c>
      <c r="BP7" s="39">
        <v>40.07</v>
      </c>
      <c r="BQ7" s="39">
        <v>42.86</v>
      </c>
      <c r="BR7" s="39">
        <v>42.94</v>
      </c>
      <c r="BS7" s="39">
        <v>49.23</v>
      </c>
      <c r="BT7" s="39">
        <v>47.71</v>
      </c>
      <c r="BU7" s="39">
        <v>37.92</v>
      </c>
      <c r="BV7" s="39">
        <v>40.89</v>
      </c>
      <c r="BW7" s="39">
        <v>41.25</v>
      </c>
      <c r="BX7" s="39">
        <v>42.5</v>
      </c>
      <c r="BY7" s="39">
        <v>41.84</v>
      </c>
      <c r="BZ7" s="39">
        <v>55.87</v>
      </c>
      <c r="CA7" s="39">
        <v>561.48</v>
      </c>
      <c r="CB7" s="39">
        <v>537.28</v>
      </c>
      <c r="CC7" s="39">
        <v>537.83000000000004</v>
      </c>
      <c r="CD7" s="39">
        <v>471.13</v>
      </c>
      <c r="CE7" s="39">
        <v>487.98</v>
      </c>
      <c r="CF7" s="39">
        <v>423.18</v>
      </c>
      <c r="CG7" s="39">
        <v>383.2</v>
      </c>
      <c r="CH7" s="39">
        <v>383.25</v>
      </c>
      <c r="CI7" s="39">
        <v>377.72</v>
      </c>
      <c r="CJ7" s="39">
        <v>390.47</v>
      </c>
      <c r="CK7" s="39">
        <v>288.19</v>
      </c>
      <c r="CL7" s="39">
        <v>37.33</v>
      </c>
      <c r="CM7" s="39">
        <v>36.44</v>
      </c>
      <c r="CN7" s="39">
        <v>36.049999999999997</v>
      </c>
      <c r="CO7" s="39">
        <v>40.11</v>
      </c>
      <c r="CP7" s="39">
        <v>36.43</v>
      </c>
      <c r="CQ7" s="39">
        <v>46.9</v>
      </c>
      <c r="CR7" s="39">
        <v>47.95</v>
      </c>
      <c r="CS7" s="39">
        <v>48.26</v>
      </c>
      <c r="CT7" s="39">
        <v>48.01</v>
      </c>
      <c r="CU7" s="39">
        <v>49.08</v>
      </c>
      <c r="CV7" s="39">
        <v>56.31</v>
      </c>
      <c r="CW7" s="39">
        <v>92.69</v>
      </c>
      <c r="CX7" s="39">
        <v>89.87</v>
      </c>
      <c r="CY7" s="39">
        <v>89.71</v>
      </c>
      <c r="CZ7" s="39">
        <v>82.33</v>
      </c>
      <c r="DA7" s="39">
        <v>84.84</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suidou-101</cp:lastModifiedBy>
  <cp:lastPrinted>2022-01-20T00:38:33Z</cp:lastPrinted>
  <dcterms:created xsi:type="dcterms:W3CDTF">2021-12-03T07:00:29Z</dcterms:created>
  <dcterms:modified xsi:type="dcterms:W3CDTF">2022-01-20T00:46:37Z</dcterms:modified>
  <cp:category/>
</cp:coreProperties>
</file>