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0.2\上下水道課\001■上下水道課共通\006■経営戦略（経営比較分析含）\02経営比較分析\R3（令和２年度決算）\【経営比較分析表】2020_012297_47_1718（公共・特環）\"/>
    </mc:Choice>
  </mc:AlternateContent>
  <workbookProtection workbookAlgorithmName="SHA-512" workbookHashValue="RElqeLP9SfZdcoUv+mn+CCABR0dsaNSD63i3q7hxuhdnCa/rl0bMoE0/qSpaFDUQGSXIiiKMcvhJCiQQG4cQmA==" workbookSaltValue="gctxTkkntv26HXW1ZnmJtA=="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W10" i="4"/>
  <c r="I10" i="4"/>
  <c r="B10" i="4"/>
  <c r="BB8"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<sst xmlns="http://schemas.openxmlformats.org/spreadsheetml/2006/main" count="236" uniqueCount="121">
  <si>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</si>
  <si>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</si>
  <si>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</si>
  <si>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</si>
  <si>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</si>
  <si>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</si>
  <si>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</si>
  <si>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</si>
  <si>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</si>
  <si>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</si>
  <si>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</si>
  <si>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</si>
  <si>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</si>
  <si>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</si>
  <si>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</si>
  <si>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</si>
  <si>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</si>
  <si>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</si>
  <si>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</si>
  <si>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</si>
  <si>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</si>
  <si>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</si>
  <si>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</si>
  <si>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</si>
  <si>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</si>
  <si>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</si>
  <si>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</si>
  <si>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</si>
  <si>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</si>
  <si>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</si>
  <si>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</si>
  <si>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</si>
  <si>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</si>
  <si>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</si>
  <si>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</si>
  <si>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</si>
  <si>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</si>
  <si>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</si>
  <si>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</si>
  <si>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</si>
  <si>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</si>
  <si>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</si>
  <si>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</si>
  <si>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</si>
  <si>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</si>
  <si>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</si>
  <si>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</si>
  <si>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</si>
  <si>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</si>
  <si>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</si>
  <si>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</si>
  <si>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</si>
  <si>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</si>
  <si>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</si>
  <si>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</si>
  <si>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</si>
  <si>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</si>
  <si>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</si>
  <si>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</si>
  <si>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</si>
  <si>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</si>
  <si>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</si>
  <si>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</si>
  <si>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</si>
  <si>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</si>
  <si>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</si>
  <si>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</si>
  <si>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</si>
  <si>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</si>
  <si>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</si>
  <si>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</si>
  <si>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</si>
  <si>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</si>
  <si>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</si>
  <si>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</si>
  <si>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</si>
  <si>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</si>
  <si>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</si>
  <si>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</si>
  <si>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</si>
  <si>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</si>
  <si>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</si>
  <si>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</si>
  <si>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</si>
  <si>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</si>
  <si>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</si>
  <si>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</si>
  <si>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</si>
  <si>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</si>
  <si>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</si>
  <si>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</si>
  <si>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</si>
  <si>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</si>
  <si>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</si>
  <si>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</si>
  <si>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</si>
  <si>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</si>
  <si>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</si>
  <si>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富良野市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</si>
  <si>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</si>
  <si>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</si>
  <si>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</si>
  <si>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</si>
  <si>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</si>
  <si>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</si>
  <si>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</si>
  <si>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</si>
  <si>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</si>
  <si>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</si>
  <si>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</si>
  <si>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</si>
  <si>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</si>
  <si>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</si>
  <si>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</si>
  <si>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</si>
  <si>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</si>
  <si>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</si>
  <si>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</si>
  <si>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の公共下水道事業は、平成２年に富良野処理場が供用開始されており、平成30年度に策定したストックマネジメント計画に基づき、機械設備、電気設備等の更新を実施しています。老朽化の指標である管渠老朽化率や管渠改善率については、下水道管路の耐用年数を超過するものが少ない状況であり、老朽管の更新は実施していないため数値は標記されておりません。しかしながら、管渠（下水道路）等の老朽化についても、耐用年数だけでなく管種や劣化状況等にも注視し、定期的な点検を実施して安全安心な下水道事業の運営に努めていく必要があります。</t>
    <phoneticPr fontId="4"/>
  </si>
  <si>
    <t>　少子高齢化社会を迎え、人口減少が進む中で使用料収入の増加は見込めない状況であります。汚水処理原価や他の指標等の推移も予想しながら、経費節減に努めるとともに、老朽化対策や維持管理費の増加が予想される中で、現行の経営戦略により、経営基盤強化と財政マネジメントの向上を図り、持続可能な事業経営を実施していく必要があります。
　現在、令和４年度から公営企業会計の適用に向けて着手しており、資産の管理・財政状況を把握した上で、持続可能な事業経営を実施していきたいと考えています。</t>
    <rPh sb="6" eb="8">
      <t>シャカイ</t>
    </rPh>
    <rPh sb="9" eb="10">
      <t>ムカ</t>
    </rPh>
    <rPh sb="12" eb="14">
      <t>ジンコウ</t>
    </rPh>
    <rPh sb="14" eb="16">
      <t>ゲンショウ</t>
    </rPh>
    <rPh sb="17" eb="18">
      <t>スス</t>
    </rPh>
    <rPh sb="19" eb="20">
      <t>ナカ</t>
    </rPh>
    <rPh sb="27" eb="29">
      <t>ゾウカ</t>
    </rPh>
    <rPh sb="30" eb="32">
      <t>ミコ</t>
    </rPh>
    <rPh sb="35" eb="37">
      <t>ジョウキョウ</t>
    </rPh>
    <rPh sb="102" eb="104">
      <t>ゲンコウ</t>
    </rPh>
    <rPh sb="142" eb="144">
      <t>ケイエイ</t>
    </rPh>
    <rPh sb="161" eb="163">
      <t>ゲンザイ</t>
    </rPh>
    <rPh sb="164" eb="166">
      <t>レイワ</t>
    </rPh>
    <rPh sb="228" eb="229">
      <t>カンガ</t>
    </rPh>
    <phoneticPr fontId="4"/>
  </si>
  <si>
    <t>①収益的収支比率
　令和２年度は、コロナ禍による使用料の減少、地方債償還金や維持管理要する経費の増加により前年度より低い値となっております。人口減少や高齢化が進む中で使用料の収入増加が見込めないため、より一層の経費節減に努める必要があります。　　　　　　　
④企業債残高対事業規模比率
　類似団体平均より低い状況ですが、下水道事業は住民福祉の向上（地方自治法の本旨）と独立採算制（地方公営企業法の原則）を持ち合わせていることから、今後も料金収入と国が定める繰入基準に基づき財源確保しながら必要な施設更新を行い事業経営を行っていく必要があります。
⑤経費回収率
　使用料で回収すべき経費をどの程度賄えているかの指標です。類似団体平均値より高い状況ですが、人口減少や高齢化が進む中で使用料の増加が見込めないため、計画的な維持管理を行い経費等の削減に努める必要があります。
⑥汚水処理原価
　汚水処理の施設整備や維持管理費の両方を含めた指標です。コロナ禍による有収水量が減少したことにより、前年度より高くなっています。
⑦施設利用率
　施設の利用状況や適正規模を判断する指標です。類似団体平均値よりやや高い状況であり、処理人口に対し概ね適正規模であると判断できます。
⑧水洗化率
　類似団体平均値よりも高い水準で推移しています。今後も水洗化普及促進に向けた啓発を実施し、指標の向上に努めていきます。</t>
    <rPh sb="10" eb="12">
      <t>レイワ</t>
    </rPh>
    <rPh sb="14" eb="15">
      <t>ド</t>
    </rPh>
    <rPh sb="20" eb="21">
      <t>カ</t>
    </rPh>
    <rPh sb="28" eb="30">
      <t>ゲンショウ</t>
    </rPh>
    <rPh sb="31" eb="34">
      <t>チホウサイ</t>
    </rPh>
    <rPh sb="34" eb="36">
      <t>ショウカン</t>
    </rPh>
    <rPh sb="36" eb="37">
      <t>キン</t>
    </rPh>
    <rPh sb="38" eb="40">
      <t>イジ</t>
    </rPh>
    <rPh sb="40" eb="42">
      <t>カンリ</t>
    </rPh>
    <rPh sb="42" eb="43">
      <t>ヨウ</t>
    </rPh>
    <rPh sb="45" eb="47">
      <t>ケイヒ</t>
    </rPh>
    <rPh sb="48" eb="50">
      <t>ゾウカ</t>
    </rPh>
    <rPh sb="53" eb="56">
      <t>ゼンネンド</t>
    </rPh>
    <rPh sb="58" eb="59">
      <t>ヒク</t>
    </rPh>
    <rPh sb="60" eb="61">
      <t>アタイ</t>
    </rPh>
    <rPh sb="70" eb="72">
      <t>ジンコウ</t>
    </rPh>
    <rPh sb="72" eb="74">
      <t>ゲンショウ</t>
    </rPh>
    <rPh sb="75" eb="78">
      <t>コウレイカ</t>
    </rPh>
    <rPh sb="79" eb="80">
      <t>スス</t>
    </rPh>
    <rPh sb="81" eb="82">
      <t>ナカ</t>
    </rPh>
    <rPh sb="83" eb="85">
      <t>シヨウ</t>
    </rPh>
    <rPh sb="85" eb="86">
      <t>リョウ</t>
    </rPh>
    <rPh sb="87" eb="89">
      <t>シュウニュウ</t>
    </rPh>
    <rPh sb="89" eb="91">
      <t>ゾウカ</t>
    </rPh>
    <rPh sb="92" eb="94">
      <t>ミコ</t>
    </rPh>
    <rPh sb="244" eb="246">
      <t>ヒツヨウ</t>
    </rPh>
    <rPh sb="247" eb="249">
      <t>シセツ</t>
    </rPh>
    <rPh sb="249" eb="251">
      <t>コウシン</t>
    </rPh>
    <rPh sb="252" eb="253">
      <t>オコナ</t>
    </rPh>
    <rPh sb="274" eb="276">
      <t>ケイヒ</t>
    </rPh>
    <rPh sb="281" eb="284">
      <t>シヨウリョウ</t>
    </rPh>
    <rPh sb="285" eb="287">
      <t>カイシュウ</t>
    </rPh>
    <rPh sb="290" eb="292">
      <t>ケイヒ</t>
    </rPh>
    <rPh sb="295" eb="297">
      <t>テイド</t>
    </rPh>
    <rPh sb="297" eb="298">
      <t>マカナ</t>
    </rPh>
    <rPh sb="304" eb="306">
      <t>シヒョウ</t>
    </rPh>
    <rPh sb="320" eb="322">
      <t>ジョウキョウ</t>
    </rPh>
    <rPh sb="326" eb="328">
      <t>ジンコウ</t>
    </rPh>
    <rPh sb="328" eb="330">
      <t>ゲンショウ</t>
    </rPh>
    <rPh sb="331" eb="334">
      <t>コウレイカ</t>
    </rPh>
    <rPh sb="335" eb="336">
      <t>スス</t>
    </rPh>
    <rPh sb="337" eb="338">
      <t>ナカ</t>
    </rPh>
    <rPh sb="339" eb="342">
      <t>シヨウリョウ</t>
    </rPh>
    <rPh sb="343" eb="345">
      <t>ゾウカ</t>
    </rPh>
    <rPh sb="346" eb="348">
      <t>ミコ</t>
    </rPh>
    <rPh sb="354" eb="356">
      <t>ケイカク</t>
    </rPh>
    <rPh sb="356" eb="357">
      <t>テキ</t>
    </rPh>
    <rPh sb="358" eb="360">
      <t>イジ</t>
    </rPh>
    <rPh sb="360" eb="362">
      <t>カンリ</t>
    </rPh>
    <rPh sb="363" eb="364">
      <t>オコナ</t>
    </rPh>
    <rPh sb="365" eb="367">
      <t>ケイヒ</t>
    </rPh>
    <rPh sb="367" eb="368">
      <t>トウ</t>
    </rPh>
    <rPh sb="369" eb="371">
      <t>サクゲン</t>
    </rPh>
    <rPh sb="372" eb="373">
      <t>ツト</t>
    </rPh>
    <rPh sb="375" eb="377">
      <t>ヒツヨウ</t>
    </rPh>
    <rPh sb="423" eb="424">
      <t>カ</t>
    </rPh>
    <rPh sb="427" eb="429">
      <t>ユウシュウ</t>
    </rPh>
    <rPh sb="432" eb="433">
      <t>ゲン</t>
    </rPh>
    <rPh sb="433" eb="434">
      <t>ショウ</t>
    </rPh>
    <rPh sb="442" eb="445">
      <t>ゼンネンド</t>
    </rPh>
    <rPh sb="447" eb="448">
      <t>タカ</t>
    </rPh>
    <rPh sb="473" eb="475">
      <t>テキセイ</t>
    </rPh>
    <rPh sb="532" eb="535">
      <t>スイセンカ</t>
    </rPh>
    <rPh sb="535" eb="536">
      <t>リツ</t>
    </rPh>
    <rPh sb="538" eb="540">
      <t>ルイジ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</si>
</sst>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B0-4C3E-93F6-31FE855665C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0.15</c:v>
                </c:pt>
              </c:numCache>
            </c:numRef>
          </c:val>
          <c:smooth val="0"/>
          <c:extLst>
            <c:ext xmlns:c16="http://schemas.microsoft.com/office/drawing/2014/chart" uri="{C3380CC4-5D6E-409C-BE32-E72D297353CC}">
              <c16:uniqueId val="{00000001-71B0-4C3E-93F6-31FE855665C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65.63</c:v>
                </c:pt>
                <c:pt idx="1">
                  <c:v>67.47</c:v>
                </c:pt>
                <c:pt idx="2">
                  <c:v>66.3</c:v>
                </c:pt>
                <c:pt idx="3">
                  <c:v>64.569999999999993</c:v>
                </c:pt>
                <c:pt idx="4">
                  <c:v>63.66</c:v>
                </c:pt>
              </c:numCache>
            </c:numRef>
          </c:val>
          <c:extLst>
            <c:ext xmlns:c16="http://schemas.microsoft.com/office/drawing/2014/chart" uri="{C3380CC4-5D6E-409C-BE32-E72D297353CC}">
              <c16:uniqueId val="{00000000-02A3-4A49-8C94-EB3A2B407F3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56.72</c:v>
                </c:pt>
              </c:numCache>
            </c:numRef>
          </c:val>
          <c:smooth val="0"/>
          <c:extLst>
            <c:ext xmlns:c16="http://schemas.microsoft.com/office/drawing/2014/chart" uri="{C3380CC4-5D6E-409C-BE32-E72D297353CC}">
              <c16:uniqueId val="{00000001-02A3-4A49-8C94-EB3A2B407F3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96.36</c:v>
                </c:pt>
                <c:pt idx="1">
                  <c:v>96.58</c:v>
                </c:pt>
                <c:pt idx="2">
                  <c:v>96.78</c:v>
                </c:pt>
                <c:pt idx="3">
                  <c:v>97.07</c:v>
                </c:pt>
                <c:pt idx="4">
                  <c:v>97.31</c:v>
                </c:pt>
              </c:numCache>
            </c:numRef>
          </c:val>
          <c:extLst>
            <c:ext xmlns:c16="http://schemas.microsoft.com/office/drawing/2014/chart" uri="{C3380CC4-5D6E-409C-BE32-E72D297353CC}">
              <c16:uniqueId val="{00000000-E3C6-4AF8-AA44-EEDEE8AE017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90.72</c:v>
                </c:pt>
              </c:numCache>
            </c:numRef>
          </c:val>
          <c:smooth val="0"/>
          <c:extLst>
            <c:ext xmlns:c16="http://schemas.microsoft.com/office/drawing/2014/chart" uri="{C3380CC4-5D6E-409C-BE32-E72D297353CC}">
              <c16:uniqueId val="{00000001-E3C6-4AF8-AA44-EEDEE8AE017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79.680000000000007</c:v>
                </c:pt>
                <c:pt idx="1">
                  <c:v>77.23</c:v>
                </c:pt>
                <c:pt idx="2">
                  <c:v>77.34</c:v>
                </c:pt>
                <c:pt idx="3">
                  <c:v>91.32</c:v>
                </c:pt>
                <c:pt idx="4">
                  <c:v>85.24</c:v>
                </c:pt>
              </c:numCache>
            </c:numRef>
          </c:val>
          <c:extLst>
            <c:ext xmlns:c16="http://schemas.microsoft.com/office/drawing/2014/chart" uri="{C3380CC4-5D6E-409C-BE32-E72D297353CC}">
              <c16:uniqueId val="{00000000-9825-4771-B5A9-088C92A4D72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25-4771-B5A9-088C92A4D72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ED-4ABA-8973-018D10E58DE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ED-4ABA-8973-018D10E58DE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60-4F96-A5E5-60939A72431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60-4F96-A5E5-60939A72431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24-4C64-B93B-9A82EBD1B08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24-4C64-B93B-9A82EBD1B08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29-4623-913F-D3238669AB4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29-4623-913F-D3238669AB4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396.77</c:v>
                </c:pt>
                <c:pt idx="1">
                  <c:v>361.76</c:v>
                </c:pt>
                <c:pt idx="2">
                  <c:v>472.97</c:v>
                </c:pt>
                <c:pt idx="3">
                  <c:v>445.58</c:v>
                </c:pt>
                <c:pt idx="4">
                  <c:v>660.78</c:v>
                </c:pt>
              </c:numCache>
            </c:numRef>
          </c:val>
          <c:extLst>
            <c:ext xmlns:c16="http://schemas.microsoft.com/office/drawing/2014/chart" uri="{C3380CC4-5D6E-409C-BE32-E72D297353CC}">
              <c16:uniqueId val="{00000000-C6BD-498E-AD1F-3FEEF6B7CD4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789.08</c:v>
                </c:pt>
              </c:numCache>
            </c:numRef>
          </c:val>
          <c:smooth val="0"/>
          <c:extLst>
            <c:ext xmlns:c16="http://schemas.microsoft.com/office/drawing/2014/chart" uri="{C3380CC4-5D6E-409C-BE32-E72D297353CC}">
              <c16:uniqueId val="{00000001-C6BD-498E-AD1F-3FEEF6B7CD4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101.02</c:v>
                </c:pt>
                <c:pt idx="1">
                  <c:v>109.48</c:v>
                </c:pt>
                <c:pt idx="2">
                  <c:v>103.44</c:v>
                </c:pt>
                <c:pt idx="3">
                  <c:v>110.66</c:v>
                </c:pt>
                <c:pt idx="4">
                  <c:v>97.74</c:v>
                </c:pt>
              </c:numCache>
            </c:numRef>
          </c:val>
          <c:extLst>
            <c:ext xmlns:c16="http://schemas.microsoft.com/office/drawing/2014/chart" uri="{C3380CC4-5D6E-409C-BE32-E72D297353CC}">
              <c16:uniqueId val="{00000000-7616-4608-AA1B-67806B08DA4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88.25</c:v>
                </c:pt>
              </c:numCache>
            </c:numRef>
          </c:val>
          <c:smooth val="0"/>
          <c:extLst>
            <c:ext xmlns:c16="http://schemas.microsoft.com/office/drawing/2014/chart" uri="{C3380CC4-5D6E-409C-BE32-E72D297353CC}">
              <c16:uniqueId val="{00000001-7616-4608-AA1B-67806B08DA4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177.53</c:v>
                </c:pt>
                <c:pt idx="1">
                  <c:v>164.14</c:v>
                </c:pt>
                <c:pt idx="2">
                  <c:v>173.44</c:v>
                </c:pt>
                <c:pt idx="3">
                  <c:v>163.93</c:v>
                </c:pt>
                <c:pt idx="4">
                  <c:v>187.58</c:v>
                </c:pt>
              </c:numCache>
            </c:numRef>
          </c:val>
          <c:extLst>
            <c:ext xmlns:c16="http://schemas.microsoft.com/office/drawing/2014/chart" uri="{C3380CC4-5D6E-409C-BE32-E72D297353CC}">
              <c16:uniqueId val="{00000000-271F-4D52-8691-FF774EC485B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176.37</c:v>
                </c:pt>
              </c:numCache>
            </c:numRef>
          </c:val>
          <c:smooth val="0"/>
          <c:extLst>
            <c:ext xmlns:c16="http://schemas.microsoft.com/office/drawing/2014/chart" uri="{C3380CC4-5D6E-409C-BE32-E72D297353CC}">
              <c16:uniqueId val="{00000001-271F-4D52-8691-FF774EC485B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北海道　富良野市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21071</v>
      </c>
      <c r="AM8" s="51"/>
      <c r="AN8" s="51"/>
      <c r="AO8" s="51"/>
      <c r="AP8" s="51"/>
      <c r="AQ8" s="51"/>
      <c r="AR8" s="51"/>
      <c r="AS8" s="51"/>
      <c r="AT8" s="46">
        <f>データ!T6</f>
        <v>600.71</v>
      </c>
      <c r="AU8" s="46"/>
      <c r="AV8" s="46"/>
      <c r="AW8" s="46"/>
      <c r="AX8" s="46"/>
      <c r="AY8" s="46"/>
      <c r="AZ8" s="46"/>
      <c r="BA8" s="46"/>
      <c r="BB8" s="46">
        <f>データ!U6</f>
        <v>35.08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74.77</v>
      </c>
      <c r="Q10" s="46"/>
      <c r="R10" s="46"/>
      <c r="S10" s="46"/>
      <c r="T10" s="46"/>
      <c r="U10" s="46"/>
      <c r="V10" s="46"/>
      <c r="W10" s="46">
        <f>データ!Q6</f>
        <v>80.790000000000006</v>
      </c>
      <c r="X10" s="46"/>
      <c r="Y10" s="46"/>
      <c r="Z10" s="46"/>
      <c r="AA10" s="46"/>
      <c r="AB10" s="46"/>
      <c r="AC10" s="46"/>
      <c r="AD10" s="51">
        <f>データ!R6</f>
        <v>3542</v>
      </c>
      <c r="AE10" s="51"/>
      <c r="AF10" s="51"/>
      <c r="AG10" s="51"/>
      <c r="AH10" s="51"/>
      <c r="AI10" s="51"/>
      <c r="AJ10" s="51"/>
      <c r="AK10" s="2"/>
      <c r="AL10" s="51">
        <f>データ!V6</f>
        <v>15550</v>
      </c>
      <c r="AM10" s="51"/>
      <c r="AN10" s="51"/>
      <c r="AO10" s="51"/>
      <c r="AP10" s="51"/>
      <c r="AQ10" s="51"/>
      <c r="AR10" s="51"/>
      <c r="AS10" s="51"/>
      <c r="AT10" s="46">
        <f>データ!W6</f>
        <v>4.8499999999999996</v>
      </c>
      <c r="AU10" s="46"/>
      <c r="AV10" s="46"/>
      <c r="AW10" s="46"/>
      <c r="AX10" s="46"/>
      <c r="AY10" s="46"/>
      <c r="AZ10" s="46"/>
      <c r="BA10" s="46"/>
      <c r="BB10" s="46">
        <f>データ!X6</f>
        <v>3206.19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120</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ckVcQEzJ0J/lDVTZ82ID1EFwfAdV4zUV3/UTN9qMAkin7NxH1UCFRAIpWARJVjug1WjwtzC+p0/y6bzuDihOw==" saltValue="RzjkQh2gqnALhYHxlAXKM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12297</v>
      </c>
      <c r="D6" s="33">
        <f t="shared" si="3"/>
        <v>47</v>
      </c>
      <c r="E6" s="33">
        <f t="shared" si="3"/>
        <v>17</v>
      </c>
      <c r="F6" s="33">
        <f t="shared" si="3"/>
        <v>1</v>
      </c>
      <c r="G6" s="33">
        <f t="shared" si="3"/>
        <v>0</v>
      </c>
      <c r="H6" s="33" t="str">
        <f t="shared" si="3"/>
        <v>北海道　富良野市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74.77</v>
      </c>
      <c r="Q6" s="34">
        <f t="shared" si="3"/>
        <v>80.790000000000006</v>
      </c>
      <c r="R6" s="34">
        <f t="shared" si="3"/>
        <v>3542</v>
      </c>
      <c r="S6" s="34">
        <f t="shared" si="3"/>
        <v>21071</v>
      </c>
      <c r="T6" s="34">
        <f t="shared" si="3"/>
        <v>600.71</v>
      </c>
      <c r="U6" s="34">
        <f t="shared" si="3"/>
        <v>35.08</v>
      </c>
      <c r="V6" s="34">
        <f t="shared" si="3"/>
        <v>15550</v>
      </c>
      <c r="W6" s="34">
        <f t="shared" si="3"/>
        <v>4.8499999999999996</v>
      </c>
      <c r="X6" s="34">
        <f t="shared" si="3"/>
        <v>3206.19</v>
      </c>
      <c r="Y6" s="35">
        <f>IF(Y7="",NA(),Y7)</f>
        <v>79.680000000000007</v>
      </c>
      <c r="Z6" s="35">
        <f t="shared" ref="Z6:AH6" si="4">IF(Z7="",NA(),Z7)</f>
        <v>77.23</v>
      </c>
      <c r="AA6" s="35">
        <f t="shared" si="4"/>
        <v>77.34</v>
      </c>
      <c r="AB6" s="35">
        <f t="shared" si="4"/>
        <v>91.32</v>
      </c>
      <c r="AC6" s="35">
        <f t="shared" si="4"/>
        <v>85.24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396.77</v>
      </c>
      <c r="BG6" s="35">
        <f t="shared" ref="BG6:BO6" si="7">IF(BG7="",NA(),BG7)</f>
        <v>361.76</v>
      </c>
      <c r="BH6" s="35">
        <f t="shared" si="7"/>
        <v>472.97</v>
      </c>
      <c r="BI6" s="35">
        <f t="shared" si="7"/>
        <v>445.58</v>
      </c>
      <c r="BJ6" s="35">
        <f t="shared" si="7"/>
        <v>660.78</v>
      </c>
      <c r="BK6" s="35">
        <f t="shared" si="7"/>
        <v>1111.31</v>
      </c>
      <c r="BL6" s="35">
        <f t="shared" si="7"/>
        <v>966.33</v>
      </c>
      <c r="BM6" s="35">
        <f t="shared" si="7"/>
        <v>958.81</v>
      </c>
      <c r="BN6" s="35">
        <f t="shared" si="7"/>
        <v>1001.3</v>
      </c>
      <c r="BO6" s="35">
        <f t="shared" si="7"/>
        <v>789.08</v>
      </c>
      <c r="BP6" s="34" t="str">
        <f>IF(BP7="","",IF(BP7="-","【-】","【"&amp;SUBSTITUTE(TEXT(BP7,"#,##0.00"),"-","△")&amp;"】"))</f>
        <v>【705.21】</v>
      </c>
      <c r="BQ6" s="35">
        <f>IF(BQ7="",NA(),BQ7)</f>
        <v>101.02</v>
      </c>
      <c r="BR6" s="35">
        <f t="shared" ref="BR6:BZ6" si="8">IF(BR7="",NA(),BR7)</f>
        <v>109.48</v>
      </c>
      <c r="BS6" s="35">
        <f t="shared" si="8"/>
        <v>103.44</v>
      </c>
      <c r="BT6" s="35">
        <f t="shared" si="8"/>
        <v>110.66</v>
      </c>
      <c r="BU6" s="35">
        <f t="shared" si="8"/>
        <v>97.74</v>
      </c>
      <c r="BV6" s="35">
        <f t="shared" si="8"/>
        <v>75.540000000000006</v>
      </c>
      <c r="BW6" s="35">
        <f t="shared" si="8"/>
        <v>81.739999999999995</v>
      </c>
      <c r="BX6" s="35">
        <f t="shared" si="8"/>
        <v>82.88</v>
      </c>
      <c r="BY6" s="35">
        <f t="shared" si="8"/>
        <v>81.88</v>
      </c>
      <c r="BZ6" s="35">
        <f t="shared" si="8"/>
        <v>88.25</v>
      </c>
      <c r="CA6" s="34" t="str">
        <f>IF(CA7="","",IF(CA7="-","【-】","【"&amp;SUBSTITUTE(TEXT(CA7,"#,##0.00"),"-","△")&amp;"】"))</f>
        <v>【98.96】</v>
      </c>
      <c r="CB6" s="35">
        <f>IF(CB7="",NA(),CB7)</f>
        <v>177.53</v>
      </c>
      <c r="CC6" s="35">
        <f t="shared" ref="CC6:CK6" si="9">IF(CC7="",NA(),CC7)</f>
        <v>164.14</v>
      </c>
      <c r="CD6" s="35">
        <f t="shared" si="9"/>
        <v>173.44</v>
      </c>
      <c r="CE6" s="35">
        <f t="shared" si="9"/>
        <v>163.93</v>
      </c>
      <c r="CF6" s="35">
        <f t="shared" si="9"/>
        <v>187.58</v>
      </c>
      <c r="CG6" s="35">
        <f t="shared" si="9"/>
        <v>207.96</v>
      </c>
      <c r="CH6" s="35">
        <f t="shared" si="9"/>
        <v>194.31</v>
      </c>
      <c r="CI6" s="35">
        <f t="shared" si="9"/>
        <v>190.99</v>
      </c>
      <c r="CJ6" s="35">
        <f t="shared" si="9"/>
        <v>187.55</v>
      </c>
      <c r="CK6" s="35">
        <f t="shared" si="9"/>
        <v>176.37</v>
      </c>
      <c r="CL6" s="34" t="str">
        <f>IF(CL7="","",IF(CL7="-","【-】","【"&amp;SUBSTITUTE(TEXT(CL7,"#,##0.00"),"-","△")&amp;"】"))</f>
        <v>【134.52】</v>
      </c>
      <c r="CM6" s="35">
        <f>IF(CM7="",NA(),CM7)</f>
        <v>65.63</v>
      </c>
      <c r="CN6" s="35">
        <f t="shared" ref="CN6:CV6" si="10">IF(CN7="",NA(),CN7)</f>
        <v>67.47</v>
      </c>
      <c r="CO6" s="35">
        <f t="shared" si="10"/>
        <v>66.3</v>
      </c>
      <c r="CP6" s="35">
        <f t="shared" si="10"/>
        <v>64.569999999999993</v>
      </c>
      <c r="CQ6" s="35">
        <f t="shared" si="10"/>
        <v>63.66</v>
      </c>
      <c r="CR6" s="35">
        <f t="shared" si="10"/>
        <v>53.51</v>
      </c>
      <c r="CS6" s="35">
        <f t="shared" si="10"/>
        <v>53.5</v>
      </c>
      <c r="CT6" s="35">
        <f t="shared" si="10"/>
        <v>52.58</v>
      </c>
      <c r="CU6" s="35">
        <f t="shared" si="10"/>
        <v>50.94</v>
      </c>
      <c r="CV6" s="35">
        <f t="shared" si="10"/>
        <v>56.72</v>
      </c>
      <c r="CW6" s="34" t="str">
        <f>IF(CW7="","",IF(CW7="-","【-】","【"&amp;SUBSTITUTE(TEXT(CW7,"#,##0.00"),"-","△")&amp;"】"))</f>
        <v>【59.57】</v>
      </c>
      <c r="CX6" s="35">
        <f>IF(CX7="",NA(),CX7)</f>
        <v>96.36</v>
      </c>
      <c r="CY6" s="35">
        <f t="shared" ref="CY6:DG6" si="11">IF(CY7="",NA(),CY7)</f>
        <v>96.58</v>
      </c>
      <c r="CZ6" s="35">
        <f t="shared" si="11"/>
        <v>96.78</v>
      </c>
      <c r="DA6" s="35">
        <f t="shared" si="11"/>
        <v>97.07</v>
      </c>
      <c r="DB6" s="35">
        <f t="shared" si="11"/>
        <v>97.31</v>
      </c>
      <c r="DC6" s="35">
        <f t="shared" si="11"/>
        <v>83.91</v>
      </c>
      <c r="DD6" s="35">
        <f t="shared" si="11"/>
        <v>83.51</v>
      </c>
      <c r="DE6" s="35">
        <f t="shared" si="11"/>
        <v>83.02</v>
      </c>
      <c r="DF6" s="35">
        <f t="shared" si="11"/>
        <v>82.55</v>
      </c>
      <c r="DG6" s="35">
        <f t="shared" si="11"/>
        <v>90.72</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0.16</v>
      </c>
      <c r="EL6" s="35">
        <f t="shared" si="14"/>
        <v>0.13</v>
      </c>
      <c r="EM6" s="35">
        <f t="shared" si="14"/>
        <v>0.15</v>
      </c>
      <c r="EN6" s="35">
        <f t="shared" si="14"/>
        <v>0.15</v>
      </c>
      <c r="EO6" s="34" t="str">
        <f>IF(EO7="","",IF(EO7="-","【-】","【"&amp;SUBSTITUTE(TEXT(EO7,"#,##0.00"),"-","△")&amp;"】"))</f>
        <v>【0.30】</v>
      </c>
    </row>
    <row r="7" spans="1:145" s="36" customFormat="1" x14ac:dyDescent="0.2">
      <c r="A7" s="28"/>
      <c r="B7" s="37">
        <v>2020</v>
      </c>
      <c r="C7" s="37">
        <v>12297</v>
      </c>
      <c r="D7" s="37">
        <v>47</v>
      </c>
      <c r="E7" s="37">
        <v>17</v>
      </c>
      <c r="F7" s="37">
        <v>1</v>
      </c>
      <c r="G7" s="37">
        <v>0</v>
      </c>
      <c r="H7" s="37" t="s">
        <v>98</v>
      </c>
      <c r="I7" s="37" t="s">
        <v>99</v>
      </c>
      <c r="J7" s="37" t="s">
        <v>100</v>
      </c>
      <c r="K7" s="37" t="s">
        <v>101</v>
      </c>
      <c r="L7" s="37" t="s">
        <v>102</v>
      </c>
      <c r="M7" s="37" t="s">
        <v>103</v>
      </c>
      <c r="N7" s="38" t="s">
        <v>104</v>
      </c>
      <c r="O7" s="38" t="s">
        <v>105</v>
      </c>
      <c r="P7" s="38">
        <v>74.77</v>
      </c>
      <c r="Q7" s="38">
        <v>80.790000000000006</v>
      </c>
      <c r="R7" s="38">
        <v>3542</v>
      </c>
      <c r="S7" s="38">
        <v>21071</v>
      </c>
      <c r="T7" s="38">
        <v>600.71</v>
      </c>
      <c r="U7" s="38">
        <v>35.08</v>
      </c>
      <c r="V7" s="38">
        <v>15550</v>
      </c>
      <c r="W7" s="38">
        <v>4.8499999999999996</v>
      </c>
      <c r="X7" s="38">
        <v>3206.19</v>
      </c>
      <c r="Y7" s="38">
        <v>79.680000000000007</v>
      </c>
      <c r="Z7" s="38">
        <v>77.23</v>
      </c>
      <c r="AA7" s="38">
        <v>77.34</v>
      </c>
      <c r="AB7" s="38">
        <v>91.32</v>
      </c>
      <c r="AC7" s="38">
        <v>85.24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396.77</v>
      </c>
      <c r="BG7" s="38">
        <v>361.76</v>
      </c>
      <c r="BH7" s="38">
        <v>472.97</v>
      </c>
      <c r="BI7" s="38">
        <v>445.58</v>
      </c>
      <c r="BJ7" s="38">
        <v>660.78</v>
      </c>
      <c r="BK7" s="38">
        <v>1111.31</v>
      </c>
      <c r="BL7" s="38">
        <v>966.33</v>
      </c>
      <c r="BM7" s="38">
        <v>958.81</v>
      </c>
      <c r="BN7" s="38">
        <v>1001.3</v>
      </c>
      <c r="BO7" s="38">
        <v>789.08</v>
      </c>
      <c r="BP7" s="38">
        <v>705.21</v>
      </c>
      <c r="BQ7" s="38">
        <v>101.02</v>
      </c>
      <c r="BR7" s="38">
        <v>109.48</v>
      </c>
      <c r="BS7" s="38">
        <v>103.44</v>
      </c>
      <c r="BT7" s="38">
        <v>110.66</v>
      </c>
      <c r="BU7" s="38">
        <v>97.74</v>
      </c>
      <c r="BV7" s="38">
        <v>75.540000000000006</v>
      </c>
      <c r="BW7" s="38">
        <v>81.739999999999995</v>
      </c>
      <c r="BX7" s="38">
        <v>82.88</v>
      </c>
      <c r="BY7" s="38">
        <v>81.88</v>
      </c>
      <c r="BZ7" s="38">
        <v>88.25</v>
      </c>
      <c r="CA7" s="38">
        <v>98.96</v>
      </c>
      <c r="CB7" s="38">
        <v>177.53</v>
      </c>
      <c r="CC7" s="38">
        <v>164.14</v>
      </c>
      <c r="CD7" s="38">
        <v>173.44</v>
      </c>
      <c r="CE7" s="38">
        <v>163.93</v>
      </c>
      <c r="CF7" s="38">
        <v>187.58</v>
      </c>
      <c r="CG7" s="38">
        <v>207.96</v>
      </c>
      <c r="CH7" s="38">
        <v>194.31</v>
      </c>
      <c r="CI7" s="38">
        <v>190.99</v>
      </c>
      <c r="CJ7" s="38">
        <v>187.55</v>
      </c>
      <c r="CK7" s="38">
        <v>176.37</v>
      </c>
      <c r="CL7" s="38">
        <v>134.52000000000001</v>
      </c>
      <c r="CM7" s="38">
        <v>65.63</v>
      </c>
      <c r="CN7" s="38">
        <v>67.47</v>
      </c>
      <c r="CO7" s="38">
        <v>66.3</v>
      </c>
      <c r="CP7" s="38">
        <v>64.569999999999993</v>
      </c>
      <c r="CQ7" s="38">
        <v>63.66</v>
      </c>
      <c r="CR7" s="38">
        <v>53.51</v>
      </c>
      <c r="CS7" s="38">
        <v>53.5</v>
      </c>
      <c r="CT7" s="38">
        <v>52.58</v>
      </c>
      <c r="CU7" s="38">
        <v>50.94</v>
      </c>
      <c r="CV7" s="38">
        <v>56.72</v>
      </c>
      <c r="CW7" s="38">
        <v>59.57</v>
      </c>
      <c r="CX7" s="38">
        <v>96.36</v>
      </c>
      <c r="CY7" s="38">
        <v>96.58</v>
      </c>
      <c r="CZ7" s="38">
        <v>96.78</v>
      </c>
      <c r="DA7" s="38">
        <v>97.07</v>
      </c>
      <c r="DB7" s="38">
        <v>97.31</v>
      </c>
      <c r="DC7" s="38">
        <v>83.91</v>
      </c>
      <c r="DD7" s="38">
        <v>83.51</v>
      </c>
      <c r="DE7" s="38">
        <v>83.02</v>
      </c>
      <c r="DF7" s="38">
        <v>82.55</v>
      </c>
      <c r="DG7" s="38">
        <v>90.72</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0.16</v>
      </c>
      <c r="EL7" s="38">
        <v>0.13</v>
      </c>
      <c r="EM7" s="38">
        <v>0.15</v>
      </c>
      <c r="EN7" s="38">
        <v>0.15</v>
      </c>
      <c r="EO7" s="38">
        <v>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suidou-103</cp:lastModifiedBy>
  <cp:lastPrinted>2022-01-18T04:15:44Z</cp:lastPrinted>
  <dcterms:created xsi:type="dcterms:W3CDTF">2021-12-03T07:42:01Z</dcterms:created>
  <dcterms:modified xsi:type="dcterms:W3CDTF">2022-01-18T04:21:45Z</dcterms:modified>
  <cp:category/>
</cp:coreProperties>
</file>