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0.2\上下水道課\001■上下水道課共通\006■経営戦略（経営比較分析含）\02経営比較分析\R2（令和元年度決算）\【経営比較分析表】2019_012297_47_010（簡水）\"/>
    </mc:Choice>
  </mc:AlternateContent>
  <workbookProtection workbookAlgorithmName="SHA-512" workbookHashValue="nmlwZ72tUxKZgPw5zsHB54ftksOrLO9SsBjALtiTL+J5mLmiH57tPbyK7rh2f5g/Il1P5lm0NuBuB+MN9G7/pQ==" workbookSaltValue="jkGjRmwiCljsa36TI19Njw==" workbookSpinCount="100000" lockStructure="1"/>
  <bookViews>
    <workbookView xWindow="0" yWindow="0" windowWidth="15360" windowHeight="7632"/>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E85" i="4"/>
  <c r="BB10" i="4"/>
  <c r="AT10" i="4"/>
  <c r="AL10" i="4"/>
  <c r="P10" i="4"/>
  <c r="I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<sst xmlns="http://schemas.openxmlformats.org/spreadsheetml/2006/main" count="233" uniqueCount="117">
  <si>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</si>
  <si>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</si>
  <si>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</si>
  <si>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</si>
  <si>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</si>
  <si>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</si>
  <si>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</si>
  <si>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</si>
  <si>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</si>
  <si>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</si>
  <si>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</si>
  <si>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</si>
  <si>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</si>
  <si>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</si>
  <si>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</si>
  <si>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</si>
  <si>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</si>
  <si>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</si>
  <si>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</si>
  <si>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</si>
  <si>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</si>
  <si>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</si>
  <si>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</si>
  <si>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</si>
  <si>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</si>
  <si>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</si>
  <si>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</si>
  <si>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</si>
  <si>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</si>
  <si>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</si>
  <si>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</si>
  <si>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</si>
  <si>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</si>
  <si>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</si>
  <si>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</si>
  <si>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</si>
  <si>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</si>
  <si>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</si>
  <si>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</si>
  <si>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</si>
  <si>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</si>
  <si>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</si>
  <si>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</si>
  <si>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</si>
  <si>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</si>
  <si>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</si>
  <si>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</si>
  <si>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</si>
  <si>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</si>
  <si>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</si>
  <si>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</si>
  <si>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</si>
  <si>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</si>
  <si>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</si>
  <si>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</si>
  <si>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</si>
  <si>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</si>
  <si>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</si>
  <si>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</si>
  <si>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</si>
  <si>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</si>
  <si>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</si>
  <si>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</si>
  <si>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</si>
  <si>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</si>
  <si>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</si>
  <si>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</si>
  <si>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</si>
  <si>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</si>
  <si>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</si>
  <si>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</si>
  <si>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</si>
  <si>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</si>
  <si>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</si>
  <si>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</si>
  <si>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</si>
  <si>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</si>
  <si>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</si>
  <si>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</si>
  <si>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</si>
  <si>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</si>
  <si>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</si>
  <si>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</si>
  <si>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</si>
  <si>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</si>
  <si>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</si>
  <si>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</si>
  <si>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</si>
  <si>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</si>
  <si>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</si>
  <si>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</si>
  <si>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</si>
  <si>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</si>
  <si>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</si>
  <si>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</si>
  <si>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富良野市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</si>
  <si>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</si>
  <si>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</si>
  <si>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</si>
  <si>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</si>
  <si>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</si>
  <si>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</si>
  <si>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</si>
  <si>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</si>
  <si>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</si>
  <si>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</si>
  <si>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</si>
  <si>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</si>
  <si>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</si>
  <si>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</si>
  <si>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</si>
  <si>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</si>
  <si>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</si>
  <si>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</si>
  <si>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③管路更新率
　更新した管路延長の割合を表す指標であり、簡易水道事業地域における管路更新は、H24学田地区において道路改良工事に伴い実施したが、近年は実施していない状況である。布設後30年を超える管路もあるため、計画的な更新を検討し、更新等に伴う財源の確保に努める。</t>
    <rPh sb="1" eb="3">
      <t>カンロ</t>
    </rPh>
    <rPh sb="3" eb="5">
      <t>コウシン</t>
    </rPh>
    <rPh sb="5" eb="6">
      <t>リツ</t>
    </rPh>
    <rPh sb="8" eb="10">
      <t>コウシン</t>
    </rPh>
    <rPh sb="12" eb="14">
      <t>カンロ</t>
    </rPh>
    <rPh sb="14" eb="16">
      <t>エンチョウ</t>
    </rPh>
    <rPh sb="17" eb="19">
      <t>ワリアイ</t>
    </rPh>
    <rPh sb="20" eb="21">
      <t>アラワ</t>
    </rPh>
    <rPh sb="22" eb="24">
      <t>シヒョウ</t>
    </rPh>
    <rPh sb="28" eb="30">
      <t>カンイ</t>
    </rPh>
    <rPh sb="30" eb="32">
      <t>スイドウ</t>
    </rPh>
    <rPh sb="32" eb="34">
      <t>ジギョウ</t>
    </rPh>
    <rPh sb="34" eb="36">
      <t>チイキ</t>
    </rPh>
    <rPh sb="40" eb="42">
      <t>カンロ</t>
    </rPh>
    <rPh sb="42" eb="44">
      <t>コウシン</t>
    </rPh>
    <rPh sb="49" eb="51">
      <t>ガクデン</t>
    </rPh>
    <rPh sb="51" eb="53">
      <t>チク</t>
    </rPh>
    <rPh sb="57" eb="59">
      <t>ドウロ</t>
    </rPh>
    <rPh sb="59" eb="61">
      <t>カイリョウ</t>
    </rPh>
    <rPh sb="61" eb="63">
      <t>コウジ</t>
    </rPh>
    <rPh sb="64" eb="65">
      <t>トモナ</t>
    </rPh>
    <rPh sb="66" eb="68">
      <t>ジッシ</t>
    </rPh>
    <rPh sb="72" eb="74">
      <t>キンネン</t>
    </rPh>
    <rPh sb="75" eb="77">
      <t>ジッシ</t>
    </rPh>
    <rPh sb="82" eb="84">
      <t>ジョウキョウ</t>
    </rPh>
    <rPh sb="88" eb="90">
      <t>フセツ</t>
    </rPh>
    <rPh sb="90" eb="91">
      <t>ゴ</t>
    </rPh>
    <rPh sb="93" eb="94">
      <t>ネン</t>
    </rPh>
    <rPh sb="95" eb="96">
      <t>コ</t>
    </rPh>
    <rPh sb="98" eb="100">
      <t>カンロ</t>
    </rPh>
    <rPh sb="106" eb="109">
      <t>ケイカクテキ</t>
    </rPh>
    <rPh sb="110" eb="112">
      <t>コウシン</t>
    </rPh>
    <rPh sb="113" eb="115">
      <t>ケントウ</t>
    </rPh>
    <rPh sb="117" eb="119">
      <t>コウシン</t>
    </rPh>
    <rPh sb="119" eb="120">
      <t>トウ</t>
    </rPh>
    <rPh sb="121" eb="122">
      <t>トモナ</t>
    </rPh>
    <rPh sb="123" eb="125">
      <t>ザイゲン</t>
    </rPh>
    <rPh sb="126" eb="128">
      <t>カクホ</t>
    </rPh>
    <rPh sb="129" eb="130">
      <t>ツト</t>
    </rPh>
    <phoneticPr fontId="16"/>
  </si>
  <si>
    <t>　本市の簡易水道施設は６地区で運営しており、いづれの地区も高齢化が進んでおり、料金収入の増加は見込めない状況である。H30からR3までに動力計装機器の更新事業を計画しており、企業債の発行額が増加することが予測されている。このため、維持管理費の削減に努めていく。また、現行の経営戦略による投資・財政計画の検証を行うとともに、資産管理の徹底と、より具体的な財政状況の把握に努め、R6適用に向けた公営企業会計化について検討していく。</t>
    <rPh sb="1" eb="3">
      <t>ホンシ</t>
    </rPh>
    <rPh sb="4" eb="6">
      <t>カンイ</t>
    </rPh>
    <rPh sb="6" eb="8">
      <t>スイドウ</t>
    </rPh>
    <rPh sb="8" eb="10">
      <t>シセツ</t>
    </rPh>
    <rPh sb="12" eb="14">
      <t>チク</t>
    </rPh>
    <rPh sb="15" eb="17">
      <t>ウンエイ</t>
    </rPh>
    <rPh sb="26" eb="28">
      <t>チク</t>
    </rPh>
    <rPh sb="29" eb="32">
      <t>コウレイカ</t>
    </rPh>
    <rPh sb="33" eb="34">
      <t>スス</t>
    </rPh>
    <rPh sb="39" eb="41">
      <t>リョウキン</t>
    </rPh>
    <rPh sb="41" eb="43">
      <t>シュウニュウ</t>
    </rPh>
    <rPh sb="44" eb="46">
      <t>ゾウカ</t>
    </rPh>
    <rPh sb="47" eb="49">
      <t>ミコ</t>
    </rPh>
    <rPh sb="52" eb="54">
      <t>ジョウキョウ</t>
    </rPh>
    <rPh sb="68" eb="70">
      <t>ドウリョク</t>
    </rPh>
    <rPh sb="70" eb="72">
      <t>ケイソウ</t>
    </rPh>
    <rPh sb="72" eb="74">
      <t>キキ</t>
    </rPh>
    <rPh sb="75" eb="77">
      <t>コウシン</t>
    </rPh>
    <rPh sb="77" eb="79">
      <t>ジギョウ</t>
    </rPh>
    <rPh sb="80" eb="82">
      <t>ケイカク</t>
    </rPh>
    <rPh sb="87" eb="89">
      <t>キギョウ</t>
    </rPh>
    <rPh sb="89" eb="90">
      <t>サイ</t>
    </rPh>
    <rPh sb="91" eb="93">
      <t>ハッコウ</t>
    </rPh>
    <rPh sb="93" eb="94">
      <t>ガク</t>
    </rPh>
    <rPh sb="95" eb="97">
      <t>ゾウカ</t>
    </rPh>
    <rPh sb="102" eb="104">
      <t>ヨソク</t>
    </rPh>
    <rPh sb="115" eb="117">
      <t>イジ</t>
    </rPh>
    <rPh sb="117" eb="120">
      <t>カンリヒ</t>
    </rPh>
    <rPh sb="121" eb="123">
      <t>サクゲン</t>
    </rPh>
    <rPh sb="124" eb="125">
      <t>ツト</t>
    </rPh>
    <rPh sb="133" eb="135">
      <t>ゲンコウ</t>
    </rPh>
    <rPh sb="136" eb="138">
      <t>ケイエイ</t>
    </rPh>
    <rPh sb="138" eb="140">
      <t>センリャク</t>
    </rPh>
    <rPh sb="143" eb="145">
      <t>トウシ</t>
    </rPh>
    <rPh sb="146" eb="148">
      <t>ザイセイ</t>
    </rPh>
    <rPh sb="148" eb="150">
      <t>ケイカク</t>
    </rPh>
    <rPh sb="151" eb="153">
      <t>ケンショウ</t>
    </rPh>
    <rPh sb="154" eb="155">
      <t>オコナ</t>
    </rPh>
    <rPh sb="161" eb="163">
      <t>シサン</t>
    </rPh>
    <rPh sb="163" eb="165">
      <t>カンリ</t>
    </rPh>
    <rPh sb="166" eb="168">
      <t>テッテイ</t>
    </rPh>
    <rPh sb="172" eb="175">
      <t>グタイテキ</t>
    </rPh>
    <rPh sb="176" eb="178">
      <t>ザイセイ</t>
    </rPh>
    <rPh sb="178" eb="180">
      <t>ジョウキョウ</t>
    </rPh>
    <rPh sb="181" eb="183">
      <t>ハアク</t>
    </rPh>
    <rPh sb="184" eb="185">
      <t>ツト</t>
    </rPh>
    <rPh sb="189" eb="191">
      <t>テキヨウ</t>
    </rPh>
    <rPh sb="192" eb="193">
      <t>ム</t>
    </rPh>
    <rPh sb="195" eb="197">
      <t>コウエイ</t>
    </rPh>
    <rPh sb="197" eb="199">
      <t>キギョウ</t>
    </rPh>
    <rPh sb="199" eb="201">
      <t>カイケイ</t>
    </rPh>
    <rPh sb="201" eb="202">
      <t>カ</t>
    </rPh>
    <rPh sb="206" eb="208">
      <t>ケントウ</t>
    </rPh>
    <phoneticPr fontId="16"/>
  </si>
  <si>
    <t>①収益的収支比率
　前年度より総費用等が減少したことにより、収支比率は高くなった。今後、料金収入の増加は見込めなく一般会計からの繰入金に依存している傾向にあるため、引き続き維持管理費等の経常経費削減に努めていく。
④企業債残高対給水収益比率
　類似団体と比べ低い状態で推移していたが、企業債残高の増加によりR1は平均値を上回った。現在実施している動力計装機器更新事業により、企業債残高は増加することが予測されている。
⑤料金回収率
　給水に係る費用がどの程度料金収入で賄えているかを表した指標であり、類似団体と比べ若干高めとなっている。H28より年々回収率が上がっているが50%以下であるため、給水に係る費用の半分以上を料金収入以外（一般会計繰入金）で賄われている状態である。地域間格差是正の政策的事業ではあるが、今後も経費削減を行っていく。
⑥給水原価
　１㎥の水を作るのにかかる費用単価を示した指標であり、H28より類似団体に比べ高くなっている。電気料金等の維持管理費の増加と料金収入の減少が要因である。
⑦施設利用率
　施設の利用状況や適正規模を判断する指標であり、類似団体と比べ低い状態で推移している。適切な施設規模を把握し、更新時に検討していく。
⑧有収率
　料金化された水量を示す指標であり、類似団体と比べ高い状態で推移している。今後も漏水等に注視し有収率の向上に努めていく。</t>
    <rPh sb="1" eb="4">
      <t>シュウエキテキ</t>
    </rPh>
    <rPh sb="4" eb="6">
      <t>シュウシ</t>
    </rPh>
    <rPh sb="6" eb="8">
      <t>ヒリツ</t>
    </rPh>
    <rPh sb="10" eb="13">
      <t>ゼンネンド</t>
    </rPh>
    <rPh sb="15" eb="18">
      <t>ソウヒヨウ</t>
    </rPh>
    <rPh sb="18" eb="19">
      <t>トウ</t>
    </rPh>
    <rPh sb="20" eb="22">
      <t>ゲンショウ</t>
    </rPh>
    <rPh sb="30" eb="34">
      <t>シュウシヒリツ</t>
    </rPh>
    <rPh sb="35" eb="36">
      <t>タカ</t>
    </rPh>
    <rPh sb="41" eb="43">
      <t>コンゴ</t>
    </rPh>
    <rPh sb="44" eb="46">
      <t>リョウキン</t>
    </rPh>
    <rPh sb="46" eb="48">
      <t>シュウニュウ</t>
    </rPh>
    <rPh sb="49" eb="51">
      <t>ゾウカ</t>
    </rPh>
    <rPh sb="52" eb="54">
      <t>ミコ</t>
    </rPh>
    <rPh sb="57" eb="59">
      <t>イッパン</t>
    </rPh>
    <rPh sb="59" eb="61">
      <t>カイケイ</t>
    </rPh>
    <rPh sb="64" eb="66">
      <t>クリイレ</t>
    </rPh>
    <rPh sb="66" eb="67">
      <t>キン</t>
    </rPh>
    <rPh sb="68" eb="70">
      <t>イゾン</t>
    </rPh>
    <rPh sb="74" eb="76">
      <t>ケイコウ</t>
    </rPh>
    <rPh sb="82" eb="83">
      <t>ヒ</t>
    </rPh>
    <rPh sb="84" eb="85">
      <t>ツヅ</t>
    </rPh>
    <rPh sb="86" eb="88">
      <t>イジ</t>
    </rPh>
    <rPh sb="88" eb="91">
      <t>カンリヒ</t>
    </rPh>
    <rPh sb="91" eb="92">
      <t>トウ</t>
    </rPh>
    <rPh sb="93" eb="95">
      <t>ケイジョウ</t>
    </rPh>
    <rPh sb="95" eb="97">
      <t>ケイヒ</t>
    </rPh>
    <rPh sb="97" eb="99">
      <t>サクゲン</t>
    </rPh>
    <rPh sb="100" eb="101">
      <t>ツト</t>
    </rPh>
    <rPh sb="108" eb="110">
      <t>キギョウ</t>
    </rPh>
    <rPh sb="110" eb="111">
      <t>サイ</t>
    </rPh>
    <rPh sb="111" eb="113">
      <t>ザンダカ</t>
    </rPh>
    <rPh sb="113" eb="114">
      <t>タイ</t>
    </rPh>
    <rPh sb="114" eb="116">
      <t>キュウスイ</t>
    </rPh>
    <rPh sb="116" eb="118">
      <t>シュウエキ</t>
    </rPh>
    <rPh sb="118" eb="120">
      <t>ヒリツ</t>
    </rPh>
    <rPh sb="122" eb="124">
      <t>ルイジ</t>
    </rPh>
    <rPh sb="124" eb="126">
      <t>ダンタイ</t>
    </rPh>
    <rPh sb="129" eb="130">
      <t>ヒク</t>
    </rPh>
    <rPh sb="131" eb="133">
      <t>ジョウタイ</t>
    </rPh>
    <rPh sb="134" eb="136">
      <t>スイイ</t>
    </rPh>
    <rPh sb="142" eb="144">
      <t>キギョウ</t>
    </rPh>
    <rPh sb="144" eb="145">
      <t>サイ</t>
    </rPh>
    <rPh sb="145" eb="147">
      <t>ザンダカ</t>
    </rPh>
    <rPh sb="148" eb="150">
      <t>ゾウカ</t>
    </rPh>
    <rPh sb="156" eb="159">
      <t>ヘイキンチ</t>
    </rPh>
    <rPh sb="160" eb="162">
      <t>ウワマワ</t>
    </rPh>
    <rPh sb="165" eb="167">
      <t>ゲンザイ</t>
    </rPh>
    <rPh sb="167" eb="169">
      <t>ジッシ</t>
    </rPh>
    <rPh sb="173" eb="175">
      <t>ドウリョク</t>
    </rPh>
    <rPh sb="175" eb="177">
      <t>ケイソウ</t>
    </rPh>
    <rPh sb="177" eb="179">
      <t>キキ</t>
    </rPh>
    <rPh sb="179" eb="181">
      <t>コウシン</t>
    </rPh>
    <rPh sb="181" eb="183">
      <t>ジギョウ</t>
    </rPh>
    <rPh sb="187" eb="189">
      <t>キギョウ</t>
    </rPh>
    <rPh sb="189" eb="190">
      <t>サイ</t>
    </rPh>
    <rPh sb="190" eb="192">
      <t>ザンダカ</t>
    </rPh>
    <rPh sb="193" eb="195">
      <t>ゾウカ</t>
    </rPh>
    <rPh sb="200" eb="202">
      <t>ヨソク</t>
    </rPh>
    <rPh sb="210" eb="212">
      <t>リョウキン</t>
    </rPh>
    <rPh sb="212" eb="214">
      <t>カイシュウ</t>
    </rPh>
    <rPh sb="214" eb="215">
      <t>リツ</t>
    </rPh>
    <rPh sb="217" eb="219">
      <t>キュウスイ</t>
    </rPh>
    <rPh sb="220" eb="221">
      <t>カカ</t>
    </rPh>
    <rPh sb="222" eb="224">
      <t>ヒヨウ</t>
    </rPh>
    <rPh sb="227" eb="229">
      <t>テイド</t>
    </rPh>
    <rPh sb="229" eb="231">
      <t>リョウキン</t>
    </rPh>
    <rPh sb="231" eb="233">
      <t>シュウニュウ</t>
    </rPh>
    <rPh sb="234" eb="235">
      <t>マカナ</t>
    </rPh>
    <rPh sb="241" eb="242">
      <t>アラワ</t>
    </rPh>
    <rPh sb="244" eb="246">
      <t>シヒョウ</t>
    </rPh>
    <rPh sb="250" eb="252">
      <t>ルイジ</t>
    </rPh>
    <rPh sb="252" eb="254">
      <t>ダンタイ</t>
    </rPh>
    <rPh sb="255" eb="256">
      <t>クラ</t>
    </rPh>
    <rPh sb="257" eb="259">
      <t>ジャッカン</t>
    </rPh>
    <rPh sb="259" eb="260">
      <t>タカ</t>
    </rPh>
    <rPh sb="273" eb="275">
      <t>ネンネン</t>
    </rPh>
    <rPh sb="275" eb="277">
      <t>カイシュウ</t>
    </rPh>
    <rPh sb="277" eb="278">
      <t>リツ</t>
    </rPh>
    <rPh sb="279" eb="280">
      <t>ア</t>
    </rPh>
    <rPh sb="289" eb="291">
      <t>イカ</t>
    </rPh>
    <rPh sb="297" eb="299">
      <t>キュウスイ</t>
    </rPh>
    <rPh sb="300" eb="301">
      <t>カカワ</t>
    </rPh>
    <rPh sb="302" eb="304">
      <t>ヒヨウ</t>
    </rPh>
    <rPh sb="305" eb="307">
      <t>ハンブン</t>
    </rPh>
    <rPh sb="307" eb="309">
      <t>イジョウ</t>
    </rPh>
    <rPh sb="310" eb="312">
      <t>リョウキン</t>
    </rPh>
    <rPh sb="312" eb="314">
      <t>シュウニュウ</t>
    </rPh>
    <rPh sb="314" eb="316">
      <t>イガイ</t>
    </rPh>
    <rPh sb="317" eb="319">
      <t>イッパン</t>
    </rPh>
    <rPh sb="319" eb="321">
      <t>カイケイ</t>
    </rPh>
    <rPh sb="321" eb="323">
      <t>クリイレ</t>
    </rPh>
    <rPh sb="323" eb="324">
      <t>キン</t>
    </rPh>
    <rPh sb="326" eb="327">
      <t>マカナ</t>
    </rPh>
    <rPh sb="332" eb="334">
      <t>ジョウタイ</t>
    </rPh>
    <rPh sb="338" eb="341">
      <t>チイキカン</t>
    </rPh>
    <rPh sb="341" eb="343">
      <t>カクサ</t>
    </rPh>
    <rPh sb="343" eb="345">
      <t>ゼセイ</t>
    </rPh>
    <rPh sb="346" eb="349">
      <t>セイサクテキ</t>
    </rPh>
    <rPh sb="349" eb="351">
      <t>ジギョウ</t>
    </rPh>
    <rPh sb="357" eb="359">
      <t>コンゴ</t>
    </rPh>
    <rPh sb="360" eb="362">
      <t>ケイヒ</t>
    </rPh>
    <rPh sb="362" eb="364">
      <t>サクゲン</t>
    </rPh>
    <rPh sb="365" eb="366">
      <t>オコナ</t>
    </rPh>
    <rPh sb="373" eb="375">
      <t>キュウスイ</t>
    </rPh>
    <rPh sb="375" eb="377">
      <t>ゲンカ</t>
    </rPh>
    <rPh sb="382" eb="383">
      <t>ミズ</t>
    </rPh>
    <rPh sb="384" eb="385">
      <t>ツク</t>
    </rPh>
    <rPh sb="391" eb="393">
      <t>ヒヨウ</t>
    </rPh>
    <rPh sb="393" eb="395">
      <t>タンカ</t>
    </rPh>
    <rPh sb="396" eb="397">
      <t>シメ</t>
    </rPh>
    <rPh sb="399" eb="401">
      <t>シヒョウ</t>
    </rPh>
    <rPh sb="410" eb="412">
      <t>ルイジ</t>
    </rPh>
    <rPh sb="412" eb="414">
      <t>ダンタイ</t>
    </rPh>
    <rPh sb="415" eb="416">
      <t>クラ</t>
    </rPh>
    <rPh sb="417" eb="418">
      <t>タカ</t>
    </rPh>
    <rPh sb="425" eb="427">
      <t>デンキ</t>
    </rPh>
    <rPh sb="427" eb="429">
      <t>リョウキン</t>
    </rPh>
    <rPh sb="429" eb="430">
      <t>トウ</t>
    </rPh>
    <rPh sb="431" eb="433">
      <t>イジ</t>
    </rPh>
    <rPh sb="433" eb="436">
      <t>カンリヒ</t>
    </rPh>
    <rPh sb="437" eb="439">
      <t>ゾウカ</t>
    </rPh>
    <rPh sb="440" eb="442">
      <t>リョウキン</t>
    </rPh>
    <rPh sb="442" eb="444">
      <t>シュウニュウ</t>
    </rPh>
    <rPh sb="445" eb="447">
      <t>ゲンショウ</t>
    </rPh>
    <rPh sb="448" eb="450">
      <t>ヨウイン</t>
    </rPh>
    <rPh sb="456" eb="458">
      <t>シセツ</t>
    </rPh>
    <rPh sb="458" eb="461">
      <t>リヨウリツ</t>
    </rPh>
    <rPh sb="463" eb="465">
      <t>シセツ</t>
    </rPh>
    <rPh sb="466" eb="468">
      <t>リヨウ</t>
    </rPh>
    <rPh sb="468" eb="470">
      <t>ジョウキョウ</t>
    </rPh>
    <rPh sb="471" eb="473">
      <t>テキセイ</t>
    </rPh>
    <rPh sb="473" eb="475">
      <t>キボ</t>
    </rPh>
    <rPh sb="476" eb="478">
      <t>ハンダン</t>
    </rPh>
    <rPh sb="480" eb="482">
      <t>シヒョウ</t>
    </rPh>
    <rPh sb="486" eb="488">
      <t>ルイジ</t>
    </rPh>
    <rPh sb="488" eb="490">
      <t>ダンタイ</t>
    </rPh>
    <rPh sb="491" eb="492">
      <t>クラ</t>
    </rPh>
    <rPh sb="493" eb="494">
      <t>ヒク</t>
    </rPh>
    <rPh sb="495" eb="497">
      <t>ジョウタイ</t>
    </rPh>
    <rPh sb="498" eb="500">
      <t>スイイ</t>
    </rPh>
    <rPh sb="505" eb="507">
      <t>テキセツ</t>
    </rPh>
    <rPh sb="508" eb="510">
      <t>シセツ</t>
    </rPh>
    <rPh sb="510" eb="512">
      <t>キボ</t>
    </rPh>
    <rPh sb="513" eb="515">
      <t>ハアク</t>
    </rPh>
    <rPh sb="517" eb="520">
      <t>コウシンジ</t>
    </rPh>
    <rPh sb="521" eb="523">
      <t>ケントウ</t>
    </rPh>
    <rPh sb="530" eb="533">
      <t>ユウシュウリツ</t>
    </rPh>
    <rPh sb="535" eb="538">
      <t>リョウキンカ</t>
    </rPh>
    <rPh sb="541" eb="543">
      <t>スイリョウ</t>
    </rPh>
    <rPh sb="544" eb="545">
      <t>シメ</t>
    </rPh>
    <rPh sb="546" eb="548">
      <t>シヒョウ</t>
    </rPh>
    <rPh sb="552" eb="554">
      <t>ルイジ</t>
    </rPh>
    <rPh sb="554" eb="556">
      <t>ダンタイ</t>
    </rPh>
    <rPh sb="557" eb="558">
      <t>クラ</t>
    </rPh>
    <rPh sb="559" eb="560">
      <t>タカ</t>
    </rPh>
    <rPh sb="561" eb="563">
      <t>ジョウタイ</t>
    </rPh>
    <rPh sb="564" eb="566">
      <t>スイイ</t>
    </rPh>
    <rPh sb="571" eb="573">
      <t>コンゴ</t>
    </rPh>
    <rPh sb="574" eb="576">
      <t>ロウスイ</t>
    </rPh>
    <rPh sb="576" eb="577">
      <t>トウ</t>
    </rPh>
    <rPh sb="578" eb="580">
      <t>チュウシ</t>
    </rPh>
    <rPh sb="581" eb="584">
      <t>ユウシュウリツ</t>
    </rPh>
    <rPh sb="585" eb="587">
      <t>コウジョウ</t>
    </rPh>
    <rPh sb="588" eb="589">
      <t>ツト</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</si>
</sst>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5"/>
      <color theme="3"/>
      <name val="游ゴシック"/>
      <family val="2"/>
      <charset val="128"/>
      <scheme val="minor"/>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35-4912-B0FF-98E8B2D8A28E}"/>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4B35-4912-B0FF-98E8B2D8A28E}"/>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38.49</c:v>
                </c:pt>
                <c:pt idx="1">
                  <c:v>37.33</c:v>
                </c:pt>
                <c:pt idx="2">
                  <c:v>36.44</c:v>
                </c:pt>
                <c:pt idx="3">
                  <c:v>36.049999999999997</c:v>
                </c:pt>
                <c:pt idx="4">
                  <c:v>40.11</c:v>
                </c:pt>
              </c:numCache>
            </c:numRef>
          </c:val>
          <c:extLst>
            <c:ext xmlns:c16="http://schemas.microsoft.com/office/drawing/2014/chart" uri="{C3380CC4-5D6E-409C-BE32-E72D297353CC}">
              <c16:uniqueId val="{00000000-0E3E-4B50-82F4-8A1F2FB4843C}"/>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0E3E-4B50-82F4-8A1F2FB4843C}"/>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92.71</c:v>
                </c:pt>
                <c:pt idx="1">
                  <c:v>92.69</c:v>
                </c:pt>
                <c:pt idx="2">
                  <c:v>89.87</c:v>
                </c:pt>
                <c:pt idx="3">
                  <c:v>89.71</c:v>
                </c:pt>
                <c:pt idx="4">
                  <c:v>82.33</c:v>
                </c:pt>
              </c:numCache>
            </c:numRef>
          </c:val>
          <c:extLst>
            <c:ext xmlns:c16="http://schemas.microsoft.com/office/drawing/2014/chart" uri="{C3380CC4-5D6E-409C-BE32-E72D297353CC}">
              <c16:uniqueId val="{00000000-46F5-4FC0-8E11-67B8AFAFB6BC}"/>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46F5-4FC0-8E11-67B8AFAFB6BC}"/>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57.62</c:v>
                </c:pt>
                <c:pt idx="1">
                  <c:v>54.99</c:v>
                </c:pt>
                <c:pt idx="2">
                  <c:v>57.78</c:v>
                </c:pt>
                <c:pt idx="3">
                  <c:v>59.05</c:v>
                </c:pt>
                <c:pt idx="4">
                  <c:v>67.03</c:v>
                </c:pt>
              </c:numCache>
            </c:numRef>
          </c:val>
          <c:extLst>
            <c:ext xmlns:c16="http://schemas.microsoft.com/office/drawing/2014/chart" uri="{C3380CC4-5D6E-409C-BE32-E72D297353CC}">
              <c16:uniqueId val="{00000000-DD9B-4348-87F2-B829019ACAFB}"/>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DD9B-4348-87F2-B829019ACAFB}"/>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4D-4CF2-9E7F-A5A0F41D6E01}"/>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4D-4CF2-9E7F-A5A0F41D6E01}"/>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4A-4F79-920C-285391920BBF}"/>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4A-4F79-920C-285391920BBF}"/>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AD-4319-AFCB-4F53295D3AB6}"/>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AD-4319-AFCB-4F53295D3AB6}"/>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45-4F04-9EAC-4002EB3225C3}"/>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45-4F04-9EAC-4002EB3225C3}"/>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995.94</c:v>
                </c:pt>
                <c:pt idx="1">
                  <c:v>915.15</c:v>
                </c:pt>
                <c:pt idx="2">
                  <c:v>854.21</c:v>
                </c:pt>
                <c:pt idx="3">
                  <c:v>744.87</c:v>
                </c:pt>
                <c:pt idx="4">
                  <c:v>1207.79</c:v>
                </c:pt>
              </c:numCache>
            </c:numRef>
          </c:val>
          <c:extLst>
            <c:ext xmlns:c16="http://schemas.microsoft.com/office/drawing/2014/chart" uri="{C3380CC4-5D6E-409C-BE32-E72D297353CC}">
              <c16:uniqueId val="{00000000-02D1-4CB5-AD7D-FFA764A6682F}"/>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02D1-4CB5-AD7D-FFA764A6682F}"/>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41.2</c:v>
                </c:pt>
                <c:pt idx="1">
                  <c:v>40.07</c:v>
                </c:pt>
                <c:pt idx="2">
                  <c:v>42.86</c:v>
                </c:pt>
                <c:pt idx="3">
                  <c:v>42.94</c:v>
                </c:pt>
                <c:pt idx="4">
                  <c:v>49.23</c:v>
                </c:pt>
              </c:numCache>
            </c:numRef>
          </c:val>
          <c:extLst>
            <c:ext xmlns:c16="http://schemas.microsoft.com/office/drawing/2014/chart" uri="{C3380CC4-5D6E-409C-BE32-E72D297353CC}">
              <c16:uniqueId val="{00000000-2960-4989-A4A8-85FE9FA2BCF8}"/>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2960-4989-A4A8-85FE9FA2BCF8}"/>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548.1</c:v>
                </c:pt>
                <c:pt idx="1">
                  <c:v>561.48</c:v>
                </c:pt>
                <c:pt idx="2">
                  <c:v>537.28</c:v>
                </c:pt>
                <c:pt idx="3">
                  <c:v>537.83000000000004</c:v>
                </c:pt>
                <c:pt idx="4">
                  <c:v>471.13</c:v>
                </c:pt>
              </c:numCache>
            </c:numRef>
          </c:val>
          <c:extLst>
            <c:ext xmlns:c16="http://schemas.microsoft.com/office/drawing/2014/chart" uri="{C3380CC4-5D6E-409C-BE32-E72D297353CC}">
              <c16:uniqueId val="{00000000-F333-4A60-B474-DB67C9DC4731}"/>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F333-4A60-B474-DB67C9DC4731}"/>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北海道　富良野市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2">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21593</v>
      </c>
      <c r="AM8" s="51"/>
      <c r="AN8" s="51"/>
      <c r="AO8" s="51"/>
      <c r="AP8" s="51"/>
      <c r="AQ8" s="51"/>
      <c r="AR8" s="51"/>
      <c r="AS8" s="51"/>
      <c r="AT8" s="47">
        <f>データ!$S$6</f>
        <v>600.71</v>
      </c>
      <c r="AU8" s="47"/>
      <c r="AV8" s="47"/>
      <c r="AW8" s="47"/>
      <c r="AX8" s="47"/>
      <c r="AY8" s="47"/>
      <c r="AZ8" s="47"/>
      <c r="BA8" s="47"/>
      <c r="BB8" s="47">
        <f>データ!$T$6</f>
        <v>35.950000000000003</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2">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2">
      <c r="A10" s="2"/>
      <c r="B10" s="47" t="str">
        <f>データ!$N$6</f>
        <v>-</v>
      </c>
      <c r="C10" s="47"/>
      <c r="D10" s="47"/>
      <c r="E10" s="47"/>
      <c r="F10" s="47"/>
      <c r="G10" s="47"/>
      <c r="H10" s="47"/>
      <c r="I10" s="47" t="str">
        <f>データ!$O$6</f>
        <v>該当数値なし</v>
      </c>
      <c r="J10" s="47"/>
      <c r="K10" s="47"/>
      <c r="L10" s="47"/>
      <c r="M10" s="47"/>
      <c r="N10" s="47"/>
      <c r="O10" s="47"/>
      <c r="P10" s="47">
        <f>データ!$P$6</f>
        <v>6.88</v>
      </c>
      <c r="Q10" s="47"/>
      <c r="R10" s="47"/>
      <c r="S10" s="47"/>
      <c r="T10" s="47"/>
      <c r="U10" s="47"/>
      <c r="V10" s="47"/>
      <c r="W10" s="51">
        <f>データ!$Q$6</f>
        <v>4114</v>
      </c>
      <c r="X10" s="51"/>
      <c r="Y10" s="51"/>
      <c r="Z10" s="51"/>
      <c r="AA10" s="51"/>
      <c r="AB10" s="51"/>
      <c r="AC10" s="51"/>
      <c r="AD10" s="2"/>
      <c r="AE10" s="2"/>
      <c r="AF10" s="2"/>
      <c r="AG10" s="2"/>
      <c r="AH10" s="2"/>
      <c r="AI10" s="2"/>
      <c r="AJ10" s="2"/>
      <c r="AK10" s="2"/>
      <c r="AL10" s="51">
        <f>データ!$U$6</f>
        <v>1460</v>
      </c>
      <c r="AM10" s="51"/>
      <c r="AN10" s="51"/>
      <c r="AO10" s="51"/>
      <c r="AP10" s="51"/>
      <c r="AQ10" s="51"/>
      <c r="AR10" s="51"/>
      <c r="AS10" s="51"/>
      <c r="AT10" s="47">
        <f>データ!$V$6</f>
        <v>11.66</v>
      </c>
      <c r="AU10" s="47"/>
      <c r="AV10" s="47"/>
      <c r="AW10" s="47"/>
      <c r="AX10" s="47"/>
      <c r="AY10" s="47"/>
      <c r="AZ10" s="47"/>
      <c r="BA10" s="47"/>
      <c r="BB10" s="47">
        <f>データ!$W$6</f>
        <v>125.21</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2">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2">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116</v>
      </c>
      <c r="BM16" s="77"/>
      <c r="BN16" s="77"/>
      <c r="BO16" s="77"/>
      <c r="BP16" s="77"/>
      <c r="BQ16" s="77"/>
      <c r="BR16" s="77"/>
      <c r="BS16" s="77"/>
      <c r="BT16" s="77"/>
      <c r="BU16" s="77"/>
      <c r="BV16" s="77"/>
      <c r="BW16" s="77"/>
      <c r="BX16" s="77"/>
      <c r="BY16" s="77"/>
      <c r="BZ16" s="7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114</v>
      </c>
      <c r="BM47" s="63"/>
      <c r="BN47" s="63"/>
      <c r="BO47" s="63"/>
      <c r="BP47" s="63"/>
      <c r="BQ47" s="63"/>
      <c r="BR47" s="63"/>
      <c r="BS47" s="63"/>
      <c r="BT47" s="63"/>
      <c r="BU47" s="63"/>
      <c r="BV47" s="63"/>
      <c r="BW47" s="63"/>
      <c r="BX47" s="63"/>
      <c r="BY47" s="63"/>
      <c r="BZ47" s="6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2">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2">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115</v>
      </c>
      <c r="BM66" s="63"/>
      <c r="BN66" s="63"/>
      <c r="BO66" s="63"/>
      <c r="BP66" s="63"/>
      <c r="BQ66" s="63"/>
      <c r="BR66" s="63"/>
      <c r="BS66" s="63"/>
      <c r="BT66" s="63"/>
      <c r="BU66" s="63"/>
      <c r="BV66" s="63"/>
      <c r="BW66" s="63"/>
      <c r="BX66" s="63"/>
      <c r="BY66" s="63"/>
      <c r="BZ66" s="6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dR86JmEbCawY+ZvzMJS1Y/r273CQKOpKpCfyXFWrtKwjELe4T0v457mSlVrgjJbBuTKPZMC3AwINft5GTYsgrA==" saltValue="EUvuA8wghxZ94knmZbPdH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44</v>
      </c>
      <c r="B3" s="30" t="s">
        <v>45</v>
      </c>
      <c r="C3" s="30" t="s">
        <v>46</v>
      </c>
      <c r="D3" s="30" t="s">
        <v>47</v>
      </c>
      <c r="E3" s="30" t="s">
        <v>48</v>
      </c>
      <c r="F3" s="30" t="s">
        <v>49</v>
      </c>
      <c r="G3" s="30" t="s">
        <v>50</v>
      </c>
      <c r="H3" s="83" t="s">
        <v>51</v>
      </c>
      <c r="I3" s="84"/>
      <c r="J3" s="84"/>
      <c r="K3" s="84"/>
      <c r="L3" s="84"/>
      <c r="M3" s="84"/>
      <c r="N3" s="84"/>
      <c r="O3" s="84"/>
      <c r="P3" s="84"/>
      <c r="Q3" s="84"/>
      <c r="R3" s="84"/>
      <c r="S3" s="84"/>
      <c r="T3" s="84"/>
      <c r="U3" s="84"/>
      <c r="V3" s="84"/>
      <c r="W3" s="85"/>
      <c r="X3" s="89" t="s">
        <v>52</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53</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29" t="s">
        <v>54</v>
      </c>
      <c r="B4" s="31"/>
      <c r="C4" s="31"/>
      <c r="D4" s="31"/>
      <c r="E4" s="31"/>
      <c r="F4" s="31"/>
      <c r="G4" s="31"/>
      <c r="H4" s="86"/>
      <c r="I4" s="87"/>
      <c r="J4" s="87"/>
      <c r="K4" s="87"/>
      <c r="L4" s="87"/>
      <c r="M4" s="87"/>
      <c r="N4" s="87"/>
      <c r="O4" s="87"/>
      <c r="P4" s="87"/>
      <c r="Q4" s="87"/>
      <c r="R4" s="87"/>
      <c r="S4" s="87"/>
      <c r="T4" s="87"/>
      <c r="U4" s="87"/>
      <c r="V4" s="87"/>
      <c r="W4" s="88"/>
      <c r="X4" s="82" t="s">
        <v>55</v>
      </c>
      <c r="Y4" s="82"/>
      <c r="Z4" s="82"/>
      <c r="AA4" s="82"/>
      <c r="AB4" s="82"/>
      <c r="AC4" s="82"/>
      <c r="AD4" s="82"/>
      <c r="AE4" s="82"/>
      <c r="AF4" s="82"/>
      <c r="AG4" s="82"/>
      <c r="AH4" s="82"/>
      <c r="AI4" s="82" t="s">
        <v>56</v>
      </c>
      <c r="AJ4" s="82"/>
      <c r="AK4" s="82"/>
      <c r="AL4" s="82"/>
      <c r="AM4" s="82"/>
      <c r="AN4" s="82"/>
      <c r="AO4" s="82"/>
      <c r="AP4" s="82"/>
      <c r="AQ4" s="82"/>
      <c r="AR4" s="82"/>
      <c r="AS4" s="82"/>
      <c r="AT4" s="82" t="s">
        <v>57</v>
      </c>
      <c r="AU4" s="82"/>
      <c r="AV4" s="82"/>
      <c r="AW4" s="82"/>
      <c r="AX4" s="82"/>
      <c r="AY4" s="82"/>
      <c r="AZ4" s="82"/>
      <c r="BA4" s="82"/>
      <c r="BB4" s="82"/>
      <c r="BC4" s="82"/>
      <c r="BD4" s="82"/>
      <c r="BE4" s="82" t="s">
        <v>58</v>
      </c>
      <c r="BF4" s="82"/>
      <c r="BG4" s="82"/>
      <c r="BH4" s="82"/>
      <c r="BI4" s="82"/>
      <c r="BJ4" s="82"/>
      <c r="BK4" s="82"/>
      <c r="BL4" s="82"/>
      <c r="BM4" s="82"/>
      <c r="BN4" s="82"/>
      <c r="BO4" s="82"/>
      <c r="BP4" s="82" t="s">
        <v>59</v>
      </c>
      <c r="BQ4" s="82"/>
      <c r="BR4" s="82"/>
      <c r="BS4" s="82"/>
      <c r="BT4" s="82"/>
      <c r="BU4" s="82"/>
      <c r="BV4" s="82"/>
      <c r="BW4" s="82"/>
      <c r="BX4" s="82"/>
      <c r="BY4" s="82"/>
      <c r="BZ4" s="82"/>
      <c r="CA4" s="82" t="s">
        <v>60</v>
      </c>
      <c r="CB4" s="82"/>
      <c r="CC4" s="82"/>
      <c r="CD4" s="82"/>
      <c r="CE4" s="82"/>
      <c r="CF4" s="82"/>
      <c r="CG4" s="82"/>
      <c r="CH4" s="82"/>
      <c r="CI4" s="82"/>
      <c r="CJ4" s="82"/>
      <c r="CK4" s="82"/>
      <c r="CL4" s="82" t="s">
        <v>61</v>
      </c>
      <c r="CM4" s="82"/>
      <c r="CN4" s="82"/>
      <c r="CO4" s="82"/>
      <c r="CP4" s="82"/>
      <c r="CQ4" s="82"/>
      <c r="CR4" s="82"/>
      <c r="CS4" s="82"/>
      <c r="CT4" s="82"/>
      <c r="CU4" s="82"/>
      <c r="CV4" s="82"/>
      <c r="CW4" s="82" t="s">
        <v>62</v>
      </c>
      <c r="CX4" s="82"/>
      <c r="CY4" s="82"/>
      <c r="CZ4" s="82"/>
      <c r="DA4" s="82"/>
      <c r="DB4" s="82"/>
      <c r="DC4" s="82"/>
      <c r="DD4" s="82"/>
      <c r="DE4" s="82"/>
      <c r="DF4" s="82"/>
      <c r="DG4" s="82"/>
      <c r="DH4" s="82" t="s">
        <v>63</v>
      </c>
      <c r="DI4" s="82"/>
      <c r="DJ4" s="82"/>
      <c r="DK4" s="82"/>
      <c r="DL4" s="82"/>
      <c r="DM4" s="82"/>
      <c r="DN4" s="82"/>
      <c r="DO4" s="82"/>
      <c r="DP4" s="82"/>
      <c r="DQ4" s="82"/>
      <c r="DR4" s="82"/>
      <c r="DS4" s="82" t="s">
        <v>64</v>
      </c>
      <c r="DT4" s="82"/>
      <c r="DU4" s="82"/>
      <c r="DV4" s="82"/>
      <c r="DW4" s="82"/>
      <c r="DX4" s="82"/>
      <c r="DY4" s="82"/>
      <c r="DZ4" s="82"/>
      <c r="EA4" s="82"/>
      <c r="EB4" s="82"/>
      <c r="EC4" s="82"/>
      <c r="ED4" s="82" t="s">
        <v>65</v>
      </c>
      <c r="EE4" s="82"/>
      <c r="EF4" s="82"/>
      <c r="EG4" s="82"/>
      <c r="EH4" s="82"/>
      <c r="EI4" s="82"/>
      <c r="EJ4" s="82"/>
      <c r="EK4" s="82"/>
      <c r="EL4" s="82"/>
      <c r="EM4" s="82"/>
      <c r="EN4" s="82"/>
    </row>
    <row r="5" spans="1:144" x14ac:dyDescent="0.2">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2">
      <c r="A6" s="29" t="s">
        <v>94</v>
      </c>
      <c r="B6" s="34">
        <f>B7</f>
        <v>2019</v>
      </c>
      <c r="C6" s="34">
        <f t="shared" ref="C6:W6" si="3">C7</f>
        <v>12297</v>
      </c>
      <c r="D6" s="34">
        <f t="shared" si="3"/>
        <v>47</v>
      </c>
      <c r="E6" s="34">
        <f t="shared" si="3"/>
        <v>1</v>
      </c>
      <c r="F6" s="34">
        <f t="shared" si="3"/>
        <v>0</v>
      </c>
      <c r="G6" s="34">
        <f t="shared" si="3"/>
        <v>0</v>
      </c>
      <c r="H6" s="34" t="str">
        <f t="shared" si="3"/>
        <v>北海道　富良野市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6.88</v>
      </c>
      <c r="Q6" s="35">
        <f t="shared" si="3"/>
        <v>4114</v>
      </c>
      <c r="R6" s="35">
        <f t="shared" si="3"/>
        <v>21593</v>
      </c>
      <c r="S6" s="35">
        <f t="shared" si="3"/>
        <v>600.71</v>
      </c>
      <c r="T6" s="35">
        <f t="shared" si="3"/>
        <v>35.950000000000003</v>
      </c>
      <c r="U6" s="35">
        <f t="shared" si="3"/>
        <v>1460</v>
      </c>
      <c r="V6" s="35">
        <f t="shared" si="3"/>
        <v>11.66</v>
      </c>
      <c r="W6" s="35">
        <f t="shared" si="3"/>
        <v>125.21</v>
      </c>
      <c r="X6" s="36">
        <f>IF(X7="",NA(),X7)</f>
        <v>57.62</v>
      </c>
      <c r="Y6" s="36">
        <f t="shared" ref="Y6:AG6" si="4">IF(Y7="",NA(),Y7)</f>
        <v>54.99</v>
      </c>
      <c r="Z6" s="36">
        <f t="shared" si="4"/>
        <v>57.78</v>
      </c>
      <c r="AA6" s="36">
        <f t="shared" si="4"/>
        <v>59.05</v>
      </c>
      <c r="AB6" s="36">
        <f t="shared" si="4"/>
        <v>67.03</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995.94</v>
      </c>
      <c r="BF6" s="36">
        <f t="shared" ref="BF6:BN6" si="7">IF(BF7="",NA(),BF7)</f>
        <v>915.15</v>
      </c>
      <c r="BG6" s="36">
        <f t="shared" si="7"/>
        <v>854.21</v>
      </c>
      <c r="BH6" s="36">
        <f t="shared" si="7"/>
        <v>744.87</v>
      </c>
      <c r="BI6" s="36">
        <f t="shared" si="7"/>
        <v>1207.79</v>
      </c>
      <c r="BJ6" s="36">
        <f t="shared" si="7"/>
        <v>1510.14</v>
      </c>
      <c r="BK6" s="36">
        <f t="shared" si="7"/>
        <v>1595.62</v>
      </c>
      <c r="BL6" s="36">
        <f t="shared" si="7"/>
        <v>1302.33</v>
      </c>
      <c r="BM6" s="36">
        <f t="shared" si="7"/>
        <v>1274.21</v>
      </c>
      <c r="BN6" s="36">
        <f t="shared" si="7"/>
        <v>1183.92</v>
      </c>
      <c r="BO6" s="35" t="str">
        <f>IF(BO7="","",IF(BO7="-","【-】","【"&amp;SUBSTITUTE(TEXT(BO7,"#,##0.00"),"-","△")&amp;"】"))</f>
        <v>【1,084.05】</v>
      </c>
      <c r="BP6" s="36">
        <f>IF(BP7="",NA(),BP7)</f>
        <v>41.2</v>
      </c>
      <c r="BQ6" s="36">
        <f t="shared" ref="BQ6:BY6" si="8">IF(BQ7="",NA(),BQ7)</f>
        <v>40.07</v>
      </c>
      <c r="BR6" s="36">
        <f t="shared" si="8"/>
        <v>42.86</v>
      </c>
      <c r="BS6" s="36">
        <f t="shared" si="8"/>
        <v>42.94</v>
      </c>
      <c r="BT6" s="36">
        <f t="shared" si="8"/>
        <v>49.23</v>
      </c>
      <c r="BU6" s="36">
        <f t="shared" si="8"/>
        <v>22.67</v>
      </c>
      <c r="BV6" s="36">
        <f t="shared" si="8"/>
        <v>37.92</v>
      </c>
      <c r="BW6" s="36">
        <f t="shared" si="8"/>
        <v>40.89</v>
      </c>
      <c r="BX6" s="36">
        <f t="shared" si="8"/>
        <v>41.25</v>
      </c>
      <c r="BY6" s="36">
        <f t="shared" si="8"/>
        <v>42.5</v>
      </c>
      <c r="BZ6" s="35" t="str">
        <f>IF(BZ7="","",IF(BZ7="-","【-】","【"&amp;SUBSTITUTE(TEXT(BZ7,"#,##0.00"),"-","△")&amp;"】"))</f>
        <v>【53.46】</v>
      </c>
      <c r="CA6" s="36">
        <f>IF(CA7="",NA(),CA7)</f>
        <v>548.1</v>
      </c>
      <c r="CB6" s="36">
        <f t="shared" ref="CB6:CJ6" si="9">IF(CB7="",NA(),CB7)</f>
        <v>561.48</v>
      </c>
      <c r="CC6" s="36">
        <f t="shared" si="9"/>
        <v>537.28</v>
      </c>
      <c r="CD6" s="36">
        <f t="shared" si="9"/>
        <v>537.83000000000004</v>
      </c>
      <c r="CE6" s="36">
        <f t="shared" si="9"/>
        <v>471.13</v>
      </c>
      <c r="CF6" s="36">
        <f t="shared" si="9"/>
        <v>789.62</v>
      </c>
      <c r="CG6" s="36">
        <f t="shared" si="9"/>
        <v>423.18</v>
      </c>
      <c r="CH6" s="36">
        <f t="shared" si="9"/>
        <v>383.2</v>
      </c>
      <c r="CI6" s="36">
        <f t="shared" si="9"/>
        <v>383.25</v>
      </c>
      <c r="CJ6" s="36">
        <f t="shared" si="9"/>
        <v>377.72</v>
      </c>
      <c r="CK6" s="35" t="str">
        <f>IF(CK7="","",IF(CK7="-","【-】","【"&amp;SUBSTITUTE(TEXT(CK7,"#,##0.00"),"-","△")&amp;"】"))</f>
        <v>【300.47】</v>
      </c>
      <c r="CL6" s="36">
        <f>IF(CL7="",NA(),CL7)</f>
        <v>38.49</v>
      </c>
      <c r="CM6" s="36">
        <f t="shared" ref="CM6:CU6" si="10">IF(CM7="",NA(),CM7)</f>
        <v>37.33</v>
      </c>
      <c r="CN6" s="36">
        <f t="shared" si="10"/>
        <v>36.44</v>
      </c>
      <c r="CO6" s="36">
        <f t="shared" si="10"/>
        <v>36.049999999999997</v>
      </c>
      <c r="CP6" s="36">
        <f t="shared" si="10"/>
        <v>40.11</v>
      </c>
      <c r="CQ6" s="36">
        <f t="shared" si="10"/>
        <v>48.7</v>
      </c>
      <c r="CR6" s="36">
        <f t="shared" si="10"/>
        <v>46.9</v>
      </c>
      <c r="CS6" s="36">
        <f t="shared" si="10"/>
        <v>47.95</v>
      </c>
      <c r="CT6" s="36">
        <f t="shared" si="10"/>
        <v>48.26</v>
      </c>
      <c r="CU6" s="36">
        <f t="shared" si="10"/>
        <v>48.01</v>
      </c>
      <c r="CV6" s="35" t="str">
        <f>IF(CV7="","",IF(CV7="-","【-】","【"&amp;SUBSTITUTE(TEXT(CV7,"#,##0.00"),"-","△")&amp;"】"))</f>
        <v>【54.90】</v>
      </c>
      <c r="CW6" s="36">
        <f>IF(CW7="",NA(),CW7)</f>
        <v>92.71</v>
      </c>
      <c r="CX6" s="36">
        <f t="shared" ref="CX6:DF6" si="11">IF(CX7="",NA(),CX7)</f>
        <v>92.69</v>
      </c>
      <c r="CY6" s="36">
        <f t="shared" si="11"/>
        <v>89.87</v>
      </c>
      <c r="CZ6" s="36">
        <f t="shared" si="11"/>
        <v>89.71</v>
      </c>
      <c r="DA6" s="36">
        <f t="shared" si="11"/>
        <v>82.33</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2">
      <c r="A7" s="29"/>
      <c r="B7" s="38">
        <v>2019</v>
      </c>
      <c r="C7" s="38">
        <v>12297</v>
      </c>
      <c r="D7" s="38">
        <v>47</v>
      </c>
      <c r="E7" s="38">
        <v>1</v>
      </c>
      <c r="F7" s="38">
        <v>0</v>
      </c>
      <c r="G7" s="38">
        <v>0</v>
      </c>
      <c r="H7" s="38" t="s">
        <v>95</v>
      </c>
      <c r="I7" s="38" t="s">
        <v>96</v>
      </c>
      <c r="J7" s="38" t="s">
        <v>97</v>
      </c>
      <c r="K7" s="38" t="s">
        <v>98</v>
      </c>
      <c r="L7" s="38" t="s">
        <v>99</v>
      </c>
      <c r="M7" s="38" t="s">
        <v>100</v>
      </c>
      <c r="N7" s="39" t="s">
        <v>101</v>
      </c>
      <c r="O7" s="39" t="s">
        <v>102</v>
      </c>
      <c r="P7" s="39">
        <v>6.88</v>
      </c>
      <c r="Q7" s="39">
        <v>4114</v>
      </c>
      <c r="R7" s="39">
        <v>21593</v>
      </c>
      <c r="S7" s="39">
        <v>600.71</v>
      </c>
      <c r="T7" s="39">
        <v>35.950000000000003</v>
      </c>
      <c r="U7" s="39">
        <v>1460</v>
      </c>
      <c r="V7" s="39">
        <v>11.66</v>
      </c>
      <c r="W7" s="39">
        <v>125.21</v>
      </c>
      <c r="X7" s="39">
        <v>57.62</v>
      </c>
      <c r="Y7" s="39">
        <v>54.99</v>
      </c>
      <c r="Z7" s="39">
        <v>57.78</v>
      </c>
      <c r="AA7" s="39">
        <v>59.05</v>
      </c>
      <c r="AB7" s="39">
        <v>67.03</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995.94</v>
      </c>
      <c r="BF7" s="39">
        <v>915.15</v>
      </c>
      <c r="BG7" s="39">
        <v>854.21</v>
      </c>
      <c r="BH7" s="39">
        <v>744.87</v>
      </c>
      <c r="BI7" s="39">
        <v>1207.79</v>
      </c>
      <c r="BJ7" s="39">
        <v>1510.14</v>
      </c>
      <c r="BK7" s="39">
        <v>1595.62</v>
      </c>
      <c r="BL7" s="39">
        <v>1302.33</v>
      </c>
      <c r="BM7" s="39">
        <v>1274.21</v>
      </c>
      <c r="BN7" s="39">
        <v>1183.92</v>
      </c>
      <c r="BO7" s="39">
        <v>1084.05</v>
      </c>
      <c r="BP7" s="39">
        <v>41.2</v>
      </c>
      <c r="BQ7" s="39">
        <v>40.07</v>
      </c>
      <c r="BR7" s="39">
        <v>42.86</v>
      </c>
      <c r="BS7" s="39">
        <v>42.94</v>
      </c>
      <c r="BT7" s="39">
        <v>49.23</v>
      </c>
      <c r="BU7" s="39">
        <v>22.67</v>
      </c>
      <c r="BV7" s="39">
        <v>37.92</v>
      </c>
      <c r="BW7" s="39">
        <v>40.89</v>
      </c>
      <c r="BX7" s="39">
        <v>41.25</v>
      </c>
      <c r="BY7" s="39">
        <v>42.5</v>
      </c>
      <c r="BZ7" s="39">
        <v>53.46</v>
      </c>
      <c r="CA7" s="39">
        <v>548.1</v>
      </c>
      <c r="CB7" s="39">
        <v>561.48</v>
      </c>
      <c r="CC7" s="39">
        <v>537.28</v>
      </c>
      <c r="CD7" s="39">
        <v>537.83000000000004</v>
      </c>
      <c r="CE7" s="39">
        <v>471.13</v>
      </c>
      <c r="CF7" s="39">
        <v>789.62</v>
      </c>
      <c r="CG7" s="39">
        <v>423.18</v>
      </c>
      <c r="CH7" s="39">
        <v>383.2</v>
      </c>
      <c r="CI7" s="39">
        <v>383.25</v>
      </c>
      <c r="CJ7" s="39">
        <v>377.72</v>
      </c>
      <c r="CK7" s="39">
        <v>300.47000000000003</v>
      </c>
      <c r="CL7" s="39">
        <v>38.49</v>
      </c>
      <c r="CM7" s="39">
        <v>37.33</v>
      </c>
      <c r="CN7" s="39">
        <v>36.44</v>
      </c>
      <c r="CO7" s="39">
        <v>36.049999999999997</v>
      </c>
      <c r="CP7" s="39">
        <v>40.11</v>
      </c>
      <c r="CQ7" s="39">
        <v>48.7</v>
      </c>
      <c r="CR7" s="39">
        <v>46.9</v>
      </c>
      <c r="CS7" s="39">
        <v>47.95</v>
      </c>
      <c r="CT7" s="39">
        <v>48.26</v>
      </c>
      <c r="CU7" s="39">
        <v>48.01</v>
      </c>
      <c r="CV7" s="39">
        <v>54.9</v>
      </c>
      <c r="CW7" s="39">
        <v>92.71</v>
      </c>
      <c r="CX7" s="39">
        <v>92.69</v>
      </c>
      <c r="CY7" s="39">
        <v>89.87</v>
      </c>
      <c r="CZ7" s="39">
        <v>89.71</v>
      </c>
      <c r="DA7" s="39">
        <v>82.33</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1.26</v>
      </c>
      <c r="EJ7" s="39">
        <v>0.78</v>
      </c>
      <c r="EK7" s="39">
        <v>0.56999999999999995</v>
      </c>
      <c r="EL7" s="39">
        <v>0.62</v>
      </c>
      <c r="EM7" s="39">
        <v>0.39</v>
      </c>
      <c r="EN7" s="39">
        <v>0.56000000000000005</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2">
      <c r="B11">
        <v>4</v>
      </c>
      <c r="C11">
        <v>3</v>
      </c>
      <c r="D11">
        <v>2</v>
      </c>
      <c r="E11">
        <v>1</v>
      </c>
      <c r="F11">
        <v>0</v>
      </c>
      <c r="G11" t="s">
        <v>108</v>
      </c>
    </row>
    <row r="12" spans="1:144" x14ac:dyDescent="0.2">
      <c r="B12">
        <v>1</v>
      </c>
      <c r="C12">
        <v>1</v>
      </c>
      <c r="D12">
        <v>1</v>
      </c>
      <c r="E12">
        <v>1</v>
      </c>
      <c r="F12">
        <v>1</v>
      </c>
      <c r="G12" t="s">
        <v>109</v>
      </c>
    </row>
    <row r="13" spans="1:144" x14ac:dyDescent="0.2">
      <c r="B13" t="s">
        <v>110</v>
      </c>
      <c r="C13" t="s">
        <v>110</v>
      </c>
      <c r="D13" t="s">
        <v>111</v>
      </c>
      <c r="E13" t="s">
        <v>110</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suidou-104</cp:lastModifiedBy>
  <cp:lastPrinted>2021-01-21T08:45:52Z</cp:lastPrinted>
  <dcterms:created xsi:type="dcterms:W3CDTF">2020-12-04T02:17:36Z</dcterms:created>
  <dcterms:modified xsi:type="dcterms:W3CDTF">2021-01-22T04:29:34Z</dcterms:modified>
  <cp:category/>
</cp:coreProperties>
</file>