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2.128.1\06050 上下水道課\99 上下水道課共通\006■経営戦略（経営比較分析含）\02経営比較分析\R5（令和４年度決算）\20240117【照会1_26(金)〆】公営企業に係る経営比較分析表（令和４年度決算）の分析等について\"/>
    </mc:Choice>
  </mc:AlternateContent>
  <xr:revisionPtr revIDLastSave="0" documentId="8_{24A52972-C4BF-494E-B11E-B7F1FCCDA16E}" xr6:coauthVersionLast="47" xr6:coauthVersionMax="47" xr10:uidLastSave="{00000000-0000-0000-0000-000000000000}"/>
  <workbookProtection workbookAlgorithmName="SHA-512" workbookHashValue="LCereBuw6GK2M+2Y+wFcNCAdzbu8Cz19nmhL6KVyt0K6Vp8PpNK6yphEPGgZs3faztDuzavVCLlgBWhyn2bJ/w==" workbookSaltValue="AgYsM1BbgFw4rTjeiH+T8A==" workbookSpinCount="100000" lockStructure="1"/>
  <bookViews>
    <workbookView xWindow="-120" yWindow="-120" windowWidth="29040" windowHeight="1572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<sst xmlns="http://schemas.openxmlformats.org/spreadsheetml/2006/main" count="233" uniqueCount="118">
  <si>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</si>
  <si>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</si>
  <si>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</si>
  <si>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</si>
  <si>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</si>
  <si>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</si>
  <si>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</si>
  <si>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</si>
  <si>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</si>
  <si>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</si>
  <si>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</si>
  <si>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</si>
  <si>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</si>
  <si>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</si>
  <si>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</si>
  <si>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</si>
  <si>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</si>
  <si>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</si>
  <si>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</si>
  <si>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</si>
  <si>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</si>
  <si>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</si>
  <si>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</si>
  <si>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</si>
  <si>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</si>
  <si>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</si>
  <si>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</si>
  <si>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</si>
  <si>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</si>
  <si>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</si>
  <si>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</si>
  <si>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</si>
  <si>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</si>
  <si>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</si>
  <si>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</si>
  <si>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</si>
  <si>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</si>
  <si>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</si>
  <si>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</si>
  <si>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</si>
  <si>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</si>
  <si>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</si>
  <si>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</si>
  <si>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</si>
  <si>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</si>
  <si>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</si>
  <si>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</si>
  <si>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</si>
  <si>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</si>
  <si>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</si>
  <si>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</si>
  <si>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</si>
  <si>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</si>
  <si>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</si>
  <si>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</si>
  <si>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</si>
  <si>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</si>
  <si>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</si>
  <si>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</si>
  <si>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</si>
  <si>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</si>
  <si>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</si>
  <si>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</si>
  <si>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</si>
  <si>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</si>
  <si>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</si>
  <si>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</si>
  <si>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</si>
  <si>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</si>
  <si>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</si>
  <si>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</si>
  <si>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</si>
  <si>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</si>
  <si>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</si>
  <si>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</si>
  <si>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</si>
  <si>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</si>
  <si>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</si>
  <si>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</si>
  <si>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</si>
  <si>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</si>
  <si>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</si>
  <si>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</si>
  <si>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</si>
  <si>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</si>
  <si>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</si>
  <si>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</si>
  <si>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</si>
  <si>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</si>
  <si>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</si>
  <si>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</si>
  <si>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</si>
  <si>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</si>
  <si>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</si>
  <si>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</si>
  <si>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</si>
  <si>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富良野市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</si>
  <si>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</si>
  <si>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</si>
  <si>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</si>
  <si>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</si>
  <si>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</si>
  <si>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</si>
  <si>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</si>
  <si>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</si>
  <si>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</si>
  <si>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</si>
  <si>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</si>
  <si>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</si>
  <si>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</si>
  <si>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</si>
  <si>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</si>
  <si>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</si>
  <si>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</si>
  <si>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</si>
  <si>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の簡易水道施設は６地区で運営しており、いずれの地区も高齢化が進んでおり、料金収入の増加は見込めない状況である。動力計装機器の更新事業を実施しており、企業債の発行額が増加することが予測されている。このため、維持管理費の削減に努めていく。また、現行の経営戦略による投資・財政計画の検証を行うとともに、資産管理の徹底と、より具体的な財政状況の把握に努め、R6適用に向けた公営企業化について着手していく。</t>
    <rPh sb="1" eb="3">
      <t>ホンシ</t>
    </rPh>
    <rPh sb="4" eb="8">
      <t>カンイスイドウ</t>
    </rPh>
    <rPh sb="8" eb="10">
      <t>シセツ</t>
    </rPh>
    <rPh sb="12" eb="14">
      <t>チク</t>
    </rPh>
    <rPh sb="15" eb="17">
      <t>ウンエイ</t>
    </rPh>
    <rPh sb="26" eb="28">
      <t>チク</t>
    </rPh>
    <rPh sb="29" eb="31">
      <t>コウレイ</t>
    </rPh>
    <rPh sb="31" eb="32">
      <t>カ</t>
    </rPh>
    <rPh sb="33" eb="34">
      <t>スス</t>
    </rPh>
    <rPh sb="39" eb="43">
      <t>リョウキンシュウニュウ</t>
    </rPh>
    <rPh sb="44" eb="46">
      <t>ゾウカ</t>
    </rPh>
    <rPh sb="47" eb="49">
      <t>ミコ</t>
    </rPh>
    <rPh sb="52" eb="54">
      <t>ジョウキョウ</t>
    </rPh>
    <rPh sb="58" eb="60">
      <t>ドウリョク</t>
    </rPh>
    <rPh sb="60" eb="64">
      <t>ケイソウキキ</t>
    </rPh>
    <rPh sb="65" eb="69">
      <t>コウシンジギョウ</t>
    </rPh>
    <rPh sb="70" eb="72">
      <t>ジッシ</t>
    </rPh>
    <rPh sb="77" eb="80">
      <t>キギョウサイ</t>
    </rPh>
    <rPh sb="81" eb="84">
      <t>ハッコウガク</t>
    </rPh>
    <rPh sb="85" eb="87">
      <t>ゾウカ</t>
    </rPh>
    <rPh sb="92" eb="94">
      <t>ヨソク</t>
    </rPh>
    <rPh sb="105" eb="109">
      <t>イジカンリ</t>
    </rPh>
    <rPh sb="109" eb="110">
      <t>ヒ</t>
    </rPh>
    <rPh sb="111" eb="113">
      <t>サクゲン</t>
    </rPh>
    <rPh sb="114" eb="115">
      <t>ツト</t>
    </rPh>
    <rPh sb="123" eb="125">
      <t>ゲンコウ</t>
    </rPh>
    <rPh sb="126" eb="130">
      <t>ケイエイセンリャク</t>
    </rPh>
    <rPh sb="133" eb="135">
      <t>トウシ</t>
    </rPh>
    <rPh sb="136" eb="140">
      <t>ザイセイケイカク</t>
    </rPh>
    <rPh sb="141" eb="143">
      <t>ケンショウ</t>
    </rPh>
    <rPh sb="144" eb="145">
      <t>オコナ</t>
    </rPh>
    <rPh sb="151" eb="155">
      <t>シサンカンリ</t>
    </rPh>
    <rPh sb="156" eb="158">
      <t>テッテイ</t>
    </rPh>
    <rPh sb="162" eb="165">
      <t>グタイテキ</t>
    </rPh>
    <rPh sb="166" eb="170">
      <t>ザイセイジョウキョウ</t>
    </rPh>
    <rPh sb="171" eb="173">
      <t>ハアク</t>
    </rPh>
    <rPh sb="174" eb="175">
      <t>ツト</t>
    </rPh>
    <rPh sb="179" eb="181">
      <t>テキヨウ</t>
    </rPh>
    <rPh sb="182" eb="183">
      <t>ム</t>
    </rPh>
    <rPh sb="185" eb="189">
      <t>コウエイキギョウ</t>
    </rPh>
    <rPh sb="189" eb="190">
      <t>カ</t>
    </rPh>
    <rPh sb="194" eb="196">
      <t>チャクシュ</t>
    </rPh>
    <phoneticPr fontId="4"/>
  </si>
  <si>
    <t>③管路更新率
　更新した管路延長の割合を表す指標であり、簡易水道事業地域における管路更新は、H24学田地区においては道路改良工事に伴い実施したが、近年は実施していない状況である・布設後30年を超える管路もあるため、計画的な更新を検討し、更新等に伴う財源の確保に務める。</t>
    <rPh sb="1" eb="3">
      <t>カンロ</t>
    </rPh>
    <rPh sb="3" eb="6">
      <t>コウシンリツ</t>
    </rPh>
    <rPh sb="8" eb="10">
      <t>コウシン</t>
    </rPh>
    <rPh sb="12" eb="14">
      <t>カンロ</t>
    </rPh>
    <rPh sb="14" eb="16">
      <t>エンチョウ</t>
    </rPh>
    <rPh sb="17" eb="19">
      <t>ワリアイ</t>
    </rPh>
    <rPh sb="20" eb="21">
      <t>アラワ</t>
    </rPh>
    <rPh sb="22" eb="24">
      <t>シヒョウ</t>
    </rPh>
    <rPh sb="28" eb="32">
      <t>カンイスイドウ</t>
    </rPh>
    <rPh sb="32" eb="34">
      <t>ジギョウ</t>
    </rPh>
    <rPh sb="34" eb="36">
      <t>チイキ</t>
    </rPh>
    <rPh sb="40" eb="42">
      <t>カンロ</t>
    </rPh>
    <rPh sb="42" eb="44">
      <t>コウシン</t>
    </rPh>
    <rPh sb="49" eb="53">
      <t>ガクデンチク</t>
    </rPh>
    <rPh sb="58" eb="62">
      <t>ドウロカイリョウ</t>
    </rPh>
    <rPh sb="62" eb="64">
      <t>コウジ</t>
    </rPh>
    <rPh sb="65" eb="66">
      <t>トモナ</t>
    </rPh>
    <rPh sb="67" eb="69">
      <t>ジッシ</t>
    </rPh>
    <rPh sb="73" eb="75">
      <t>キンネン</t>
    </rPh>
    <rPh sb="76" eb="78">
      <t>ジッシ</t>
    </rPh>
    <rPh sb="83" eb="85">
      <t>ジョウキョウ</t>
    </rPh>
    <rPh sb="91" eb="92">
      <t>アト</t>
    </rPh>
    <rPh sb="94" eb="95">
      <t>ネン</t>
    </rPh>
    <rPh sb="96" eb="97">
      <t>コ</t>
    </rPh>
    <rPh sb="99" eb="101">
      <t>カンロ</t>
    </rPh>
    <rPh sb="107" eb="110">
      <t>ケイカクテキ</t>
    </rPh>
    <rPh sb="111" eb="113">
      <t>コウシン</t>
    </rPh>
    <rPh sb="114" eb="116">
      <t>ケントウ</t>
    </rPh>
    <rPh sb="118" eb="120">
      <t>コウシン</t>
    </rPh>
    <rPh sb="120" eb="121">
      <t>ナド</t>
    </rPh>
    <rPh sb="122" eb="123">
      <t>トモナ</t>
    </rPh>
    <rPh sb="124" eb="126">
      <t>ザイゲン</t>
    </rPh>
    <rPh sb="127" eb="129">
      <t>カクホ</t>
    </rPh>
    <rPh sb="130" eb="131">
      <t>ツト</t>
    </rPh>
    <phoneticPr fontId="4"/>
  </si>
  <si>
    <t>①収益的収支比率
　料金収入については、ほぼ増減が無いが、地方債償還金の増加により低くなっている。
④企業債残高対給水収益比率
　現在実施している動力計装機器更新事業により、企業債残高は増加し、類似団体平均値を上回っている。
⑤料金回収率
　給水に係る費用がどの程度料金収入で賄えているかを表した指標であり、回収率が50％以下であるため、給水に係る費用の半分以上を料金以外（一般会計繰入金）で賄われている状態である。
⑥給水原価
　1㎡の水を作るのにかかる費用単価を示した指標であり、R3に比べ増加している。地方債償還金の増加が要因である。
⑦施設利用率
　施設の利用状況や適正規模を判断する指標であり、類似団体と比べ低い状況で推移している。適切な施設規模を把握し、更新時に検討していく。
⑧有収率
　料金化された水量を示す指標であり、類似団体と比べ高い状態で推移している。今後も漏水等に注視し有収率の向上に努めていく。</t>
    <rPh sb="1" eb="4">
      <t>シュウエキテキ</t>
    </rPh>
    <rPh sb="4" eb="8">
      <t>シュウシヒリツ</t>
    </rPh>
    <rPh sb="10" eb="12">
      <t>リョウキン</t>
    </rPh>
    <rPh sb="12" eb="14">
      <t>シュウニュウ</t>
    </rPh>
    <rPh sb="22" eb="24">
      <t>ゾウゲン</t>
    </rPh>
    <rPh sb="25" eb="26">
      <t>ナ</t>
    </rPh>
    <rPh sb="29" eb="32">
      <t>チホウサイ</t>
    </rPh>
    <rPh sb="32" eb="35">
      <t>ショウカンキン</t>
    </rPh>
    <rPh sb="36" eb="38">
      <t>ゾウカ</t>
    </rPh>
    <rPh sb="41" eb="42">
      <t>ヒク</t>
    </rPh>
    <rPh sb="51" eb="56">
      <t>キギョウサイザンダカ</t>
    </rPh>
    <rPh sb="56" eb="57">
      <t>タイ</t>
    </rPh>
    <rPh sb="57" eb="61">
      <t>キュウスイシュウエキ</t>
    </rPh>
    <rPh sb="61" eb="63">
      <t>ヒリツ</t>
    </rPh>
    <rPh sb="65" eb="69">
      <t>ゲンザイジッシ</t>
    </rPh>
    <rPh sb="73" eb="75">
      <t>ドウリョク</t>
    </rPh>
    <rPh sb="75" eb="79">
      <t>ケイソウキキ</t>
    </rPh>
    <rPh sb="79" eb="83">
      <t>コウシンジギョウ</t>
    </rPh>
    <rPh sb="87" eb="92">
      <t>キギョウサイザンダカ</t>
    </rPh>
    <rPh sb="93" eb="95">
      <t>ゾウカ</t>
    </rPh>
    <rPh sb="97" eb="101">
      <t>ルイジダンタイ</t>
    </rPh>
    <rPh sb="101" eb="104">
      <t>ヘイキンチ</t>
    </rPh>
    <rPh sb="105" eb="107">
      <t>ウワマワ</t>
    </rPh>
    <rPh sb="114" eb="119">
      <t>リョウキンカイシュウリツ</t>
    </rPh>
    <rPh sb="121" eb="123">
      <t>キュウスイ</t>
    </rPh>
    <rPh sb="124" eb="125">
      <t>カカ</t>
    </rPh>
    <rPh sb="126" eb="128">
      <t>ヒヨウ</t>
    </rPh>
    <rPh sb="131" eb="133">
      <t>テイド</t>
    </rPh>
    <rPh sb="154" eb="157">
      <t>カイシュウリツ</t>
    </rPh>
    <rPh sb="161" eb="163">
      <t>イカ</t>
    </rPh>
    <rPh sb="169" eb="171">
      <t>キュウスイ</t>
    </rPh>
    <rPh sb="172" eb="173">
      <t>カカ</t>
    </rPh>
    <rPh sb="174" eb="176">
      <t>ヒヨウ</t>
    </rPh>
    <rPh sb="177" eb="181">
      <t>ハンブンイジョウ</t>
    </rPh>
    <rPh sb="182" eb="184">
      <t>リョウキン</t>
    </rPh>
    <rPh sb="184" eb="186">
      <t>イガイ</t>
    </rPh>
    <rPh sb="187" eb="191">
      <t>イッパンカイケイ</t>
    </rPh>
    <rPh sb="191" eb="194">
      <t>クリイレキン</t>
    </rPh>
    <rPh sb="196" eb="197">
      <t>マカナ</t>
    </rPh>
    <rPh sb="202" eb="204">
      <t>ジョウタイ</t>
    </rPh>
    <rPh sb="210" eb="214">
      <t>キュウスイゲンカ</t>
    </rPh>
    <rPh sb="219" eb="220">
      <t>ミズ</t>
    </rPh>
    <rPh sb="221" eb="222">
      <t>ツク</t>
    </rPh>
    <rPh sb="228" eb="232">
      <t>ヒヨウタンカ</t>
    </rPh>
    <rPh sb="233" eb="234">
      <t>シメ</t>
    </rPh>
    <rPh sb="236" eb="238">
      <t>シヒョウ</t>
    </rPh>
    <rPh sb="245" eb="246">
      <t>クラ</t>
    </rPh>
    <rPh sb="254" eb="257">
      <t>チホウサイ</t>
    </rPh>
    <rPh sb="257" eb="260">
      <t>ショウカンキン</t>
    </rPh>
    <rPh sb="261" eb="263">
      <t>ゾウカ</t>
    </rPh>
    <rPh sb="264" eb="266">
      <t>ヨウイン</t>
    </rPh>
    <rPh sb="272" eb="274">
      <t>シセツ</t>
    </rPh>
    <rPh sb="274" eb="277">
      <t>リヨウリツ</t>
    </rPh>
    <rPh sb="279" eb="281">
      <t>シセツ</t>
    </rPh>
    <rPh sb="282" eb="286">
      <t>リヨウジョウキョウ</t>
    </rPh>
    <rPh sb="287" eb="289">
      <t>テキセイ</t>
    </rPh>
    <rPh sb="289" eb="291">
      <t>キボ</t>
    </rPh>
    <rPh sb="292" eb="294">
      <t>ハンダン</t>
    </rPh>
    <rPh sb="296" eb="298">
      <t>シヒョウ</t>
    </rPh>
    <rPh sb="302" eb="306">
      <t>ルイジダンタイ</t>
    </rPh>
    <rPh sb="307" eb="308">
      <t>クラ</t>
    </rPh>
    <rPh sb="309" eb="310">
      <t>ヒク</t>
    </rPh>
    <rPh sb="311" eb="313">
      <t>ジョウキョウ</t>
    </rPh>
    <rPh sb="314" eb="316">
      <t>スイイ</t>
    </rPh>
    <rPh sb="321" eb="323">
      <t>テキセツ</t>
    </rPh>
    <rPh sb="324" eb="328">
      <t>シセツキボ</t>
    </rPh>
    <rPh sb="329" eb="331">
      <t>ハアク</t>
    </rPh>
    <rPh sb="333" eb="336">
      <t>コウシンジ</t>
    </rPh>
    <rPh sb="337" eb="339">
      <t>ケントウ</t>
    </rPh>
    <rPh sb="346" eb="349">
      <t>ユウシュウリツ</t>
    </rPh>
    <rPh sb="351" eb="354">
      <t>リョウキンカ</t>
    </rPh>
    <rPh sb="357" eb="359">
      <t>スイリョウ</t>
    </rPh>
    <rPh sb="360" eb="361">
      <t>シメ</t>
    </rPh>
    <rPh sb="362" eb="364">
      <t>シヒョウ</t>
    </rPh>
    <rPh sb="368" eb="372">
      <t>ルイジダンタイ</t>
    </rPh>
    <rPh sb="373" eb="374">
      <t>クラ</t>
    </rPh>
    <rPh sb="375" eb="376">
      <t>タカ</t>
    </rPh>
    <rPh sb="377" eb="379">
      <t>ジョウタイ</t>
    </rPh>
    <rPh sb="380" eb="382">
      <t>スイイ</t>
    </rPh>
    <rPh sb="387" eb="389">
      <t>コンゴ</t>
    </rPh>
    <rPh sb="390" eb="392">
      <t>ロウスイ</t>
    </rPh>
    <rPh sb="392" eb="393">
      <t>ナド</t>
    </rPh>
    <rPh sb="394" eb="396">
      <t>チュウシ</t>
    </rPh>
    <rPh sb="397" eb="400">
      <t>ユウシュウリツ</t>
    </rPh>
    <rPh sb="401" eb="403">
      <t>コウジョウ</t>
    </rPh>
    <rPh sb="404" eb="40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</si>
</sst>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F1-48C3-B4B1-8F1A5870477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09F1-48C3-B4B1-8F1A5870477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36.049999999999997</c:v>
                </c:pt>
                <c:pt idx="1">
                  <c:v>40.11</c:v>
                </c:pt>
                <c:pt idx="2">
                  <c:v>36.43</c:v>
                </c:pt>
                <c:pt idx="3">
                  <c:v>38.200000000000003</c:v>
                </c:pt>
                <c:pt idx="4">
                  <c:v>41.44</c:v>
                </c:pt>
              </c:numCache>
            </c:numRef>
          </c:val>
          <c:extLst>
            <c:ext xmlns:c16="http://schemas.microsoft.com/office/drawing/2014/chart" uri="{C3380CC4-5D6E-409C-BE32-E72D297353CC}">
              <c16:uniqueId val="{00000000-F17D-40CE-B39C-0F9FD559A9A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F17D-40CE-B39C-0F9FD559A9A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89.71</c:v>
                </c:pt>
                <c:pt idx="1">
                  <c:v>82.33</c:v>
                </c:pt>
                <c:pt idx="2">
                  <c:v>84.84</c:v>
                </c:pt>
                <c:pt idx="3">
                  <c:v>81.72</c:v>
                </c:pt>
                <c:pt idx="4">
                  <c:v>76.319999999999993</c:v>
                </c:pt>
              </c:numCache>
            </c:numRef>
          </c:val>
          <c:extLst>
            <c:ext xmlns:c16="http://schemas.microsoft.com/office/drawing/2014/chart" uri="{C3380CC4-5D6E-409C-BE32-E72D297353CC}">
              <c16:uniqueId val="{00000000-67EE-480A-8018-37CF354AAFF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67EE-480A-8018-37CF354AAFF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59.05</c:v>
                </c:pt>
                <c:pt idx="1">
                  <c:v>67.03</c:v>
                </c:pt>
                <c:pt idx="2">
                  <c:v>89.25</c:v>
                </c:pt>
                <c:pt idx="3">
                  <c:v>62.74</c:v>
                </c:pt>
                <c:pt idx="4">
                  <c:v>58.78</c:v>
                </c:pt>
              </c:numCache>
            </c:numRef>
          </c:val>
          <c:extLst>
            <c:ext xmlns:c16="http://schemas.microsoft.com/office/drawing/2014/chart" uri="{C3380CC4-5D6E-409C-BE32-E72D297353CC}">
              <c16:uniqueId val="{00000000-573C-4A1C-9DD8-C7BE9F33475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573C-4A1C-9DD8-C7BE9F33475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C6-4200-BC9C-4700BB1A4B6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C6-4200-BC9C-4700BB1A4B6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A6-4FB3-B47C-61DD7EB163D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A6-4FB3-B47C-61DD7EB163D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3A-46DF-9818-A867714C9C9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3A-46DF-9818-A867714C9C9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08-46E7-81BC-039812B07F8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08-46E7-81BC-039812B07F8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744.87</c:v>
                </c:pt>
                <c:pt idx="1">
                  <c:v>1207.79</c:v>
                </c:pt>
                <c:pt idx="2">
                  <c:v>1428.55</c:v>
                </c:pt>
                <c:pt idx="3">
                  <c:v>1733.88</c:v>
                </c:pt>
                <c:pt idx="4">
                  <c:v>1526.14</c:v>
                </c:pt>
              </c:numCache>
            </c:numRef>
          </c:val>
          <c:extLst>
            <c:ext xmlns:c16="http://schemas.microsoft.com/office/drawing/2014/chart" uri="{C3380CC4-5D6E-409C-BE32-E72D297353CC}">
              <c16:uniqueId val="{00000000-F443-4246-B297-B825766FB10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F443-4246-B297-B825766FB10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42.94</c:v>
                </c:pt>
                <c:pt idx="1">
                  <c:v>49.23</c:v>
                </c:pt>
                <c:pt idx="2">
                  <c:v>47.71</c:v>
                </c:pt>
                <c:pt idx="3">
                  <c:v>43.56</c:v>
                </c:pt>
                <c:pt idx="4">
                  <c:v>37.35</c:v>
                </c:pt>
              </c:numCache>
            </c:numRef>
          </c:val>
          <c:extLst>
            <c:ext xmlns:c16="http://schemas.microsoft.com/office/drawing/2014/chart" uri="{C3380CC4-5D6E-409C-BE32-E72D297353CC}">
              <c16:uniqueId val="{00000000-207F-4CE0-AD11-54BE21B1A39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207F-4CE0-AD11-54BE21B1A39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537.83000000000004</c:v>
                </c:pt>
                <c:pt idx="1">
                  <c:v>471.13</c:v>
                </c:pt>
                <c:pt idx="2">
                  <c:v>487.98</c:v>
                </c:pt>
                <c:pt idx="3">
                  <c:v>537.21</c:v>
                </c:pt>
                <c:pt idx="4">
                  <c:v>634.99</c:v>
                </c:pt>
              </c:numCache>
            </c:numRef>
          </c:val>
          <c:extLst>
            <c:ext xmlns:c16="http://schemas.microsoft.com/office/drawing/2014/chart" uri="{C3380CC4-5D6E-409C-BE32-E72D297353CC}">
              <c16:uniqueId val="{00000000-4651-46E5-A72F-BBE1855743F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4651-46E5-A72F-BBE1855743F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北海道　富良野市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20223</v>
      </c>
      <c r="AM8" s="37"/>
      <c r="AN8" s="37"/>
      <c r="AO8" s="37"/>
      <c r="AP8" s="37"/>
      <c r="AQ8" s="37"/>
      <c r="AR8" s="37"/>
      <c r="AS8" s="37"/>
      <c r="AT8" s="38">
        <f>データ!$S$6</f>
        <v>600.71</v>
      </c>
      <c r="AU8" s="38"/>
      <c r="AV8" s="38"/>
      <c r="AW8" s="38"/>
      <c r="AX8" s="38"/>
      <c r="AY8" s="38"/>
      <c r="AZ8" s="38"/>
      <c r="BA8" s="38"/>
      <c r="BB8" s="38">
        <f>データ!$T$6</f>
        <v>33.67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6.71</v>
      </c>
      <c r="Q10" s="38"/>
      <c r="R10" s="38"/>
      <c r="S10" s="38"/>
      <c r="T10" s="38"/>
      <c r="U10" s="38"/>
      <c r="V10" s="38"/>
      <c r="W10" s="37">
        <f>データ!$Q$6</f>
        <v>4114</v>
      </c>
      <c r="X10" s="37"/>
      <c r="Y10" s="37"/>
      <c r="Z10" s="37"/>
      <c r="AA10" s="37"/>
      <c r="AB10" s="37"/>
      <c r="AC10" s="37"/>
      <c r="AD10" s="2"/>
      <c r="AE10" s="2"/>
      <c r="AF10" s="2"/>
      <c r="AG10" s="2"/>
      <c r="AH10" s="2"/>
      <c r="AI10" s="2"/>
      <c r="AJ10" s="2"/>
      <c r="AK10" s="2"/>
      <c r="AL10" s="37">
        <f>データ!$U$6</f>
        <v>1336</v>
      </c>
      <c r="AM10" s="37"/>
      <c r="AN10" s="37"/>
      <c r="AO10" s="37"/>
      <c r="AP10" s="37"/>
      <c r="AQ10" s="37"/>
      <c r="AR10" s="37"/>
      <c r="AS10" s="37"/>
      <c r="AT10" s="38">
        <f>データ!$V$6</f>
        <v>11.66</v>
      </c>
      <c r="AU10" s="38"/>
      <c r="AV10" s="38"/>
      <c r="AW10" s="38"/>
      <c r="AX10" s="38"/>
      <c r="AY10" s="38"/>
      <c r="AZ10" s="38"/>
      <c r="BA10" s="38"/>
      <c r="BB10" s="38">
        <f>データ!$W$6</f>
        <v>114.58</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117</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wlx91HnZQgTnv1jM2MKWMxFoaWb55OdFAMs9wMdyOLE+a2Xx2GOBpq2KhdHp/8w4e8Q5eittc5uMb4WUsKRxTg==" saltValue="c62eSGsskwWeuAkXw/xH2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12297</v>
      </c>
      <c r="D6" s="20">
        <f t="shared" si="3"/>
        <v>47</v>
      </c>
      <c r="E6" s="20">
        <f t="shared" si="3"/>
        <v>1</v>
      </c>
      <c r="F6" s="20">
        <f t="shared" si="3"/>
        <v>0</v>
      </c>
      <c r="G6" s="20">
        <f t="shared" si="3"/>
        <v>0</v>
      </c>
      <c r="H6" s="20" t="str">
        <f t="shared" si="3"/>
        <v>北海道　富良野市</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6.71</v>
      </c>
      <c r="Q6" s="21">
        <f t="shared" si="3"/>
        <v>4114</v>
      </c>
      <c r="R6" s="21">
        <f t="shared" si="3"/>
        <v>20223</v>
      </c>
      <c r="S6" s="21">
        <f t="shared" si="3"/>
        <v>600.71</v>
      </c>
      <c r="T6" s="21">
        <f t="shared" si="3"/>
        <v>33.67</v>
      </c>
      <c r="U6" s="21">
        <f t="shared" si="3"/>
        <v>1336</v>
      </c>
      <c r="V6" s="21">
        <f t="shared" si="3"/>
        <v>11.66</v>
      </c>
      <c r="W6" s="21">
        <f t="shared" si="3"/>
        <v>114.58</v>
      </c>
      <c r="X6" s="22">
        <f>IF(X7="",NA(),X7)</f>
        <v>59.05</v>
      </c>
      <c r="Y6" s="22">
        <f t="shared" ref="Y6:AG6" si="4">IF(Y7="",NA(),Y7)</f>
        <v>67.03</v>
      </c>
      <c r="Z6" s="22">
        <f t="shared" si="4"/>
        <v>89.25</v>
      </c>
      <c r="AA6" s="22">
        <f t="shared" si="4"/>
        <v>62.74</v>
      </c>
      <c r="AB6" s="22">
        <f t="shared" si="4"/>
        <v>58.78</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744.87</v>
      </c>
      <c r="BF6" s="22">
        <f t="shared" ref="BF6:BN6" si="7">IF(BF7="",NA(),BF7)</f>
        <v>1207.79</v>
      </c>
      <c r="BG6" s="22">
        <f t="shared" si="7"/>
        <v>1428.55</v>
      </c>
      <c r="BH6" s="22">
        <f t="shared" si="7"/>
        <v>1733.88</v>
      </c>
      <c r="BI6" s="22">
        <f t="shared" si="7"/>
        <v>1526.14</v>
      </c>
      <c r="BJ6" s="22">
        <f t="shared" si="7"/>
        <v>1274.21</v>
      </c>
      <c r="BK6" s="22">
        <f t="shared" si="7"/>
        <v>1183.92</v>
      </c>
      <c r="BL6" s="22">
        <f t="shared" si="7"/>
        <v>1128.72</v>
      </c>
      <c r="BM6" s="22">
        <f t="shared" si="7"/>
        <v>1125.25</v>
      </c>
      <c r="BN6" s="22">
        <f t="shared" si="7"/>
        <v>1157.05</v>
      </c>
      <c r="BO6" s="21" t="str">
        <f>IF(BO7="","",IF(BO7="-","【-】","【"&amp;SUBSTITUTE(TEXT(BO7,"#,##0.00"),"-","△")&amp;"】"))</f>
        <v>【982.48】</v>
      </c>
      <c r="BP6" s="22">
        <f>IF(BP7="",NA(),BP7)</f>
        <v>42.94</v>
      </c>
      <c r="BQ6" s="22">
        <f t="shared" ref="BQ6:BY6" si="8">IF(BQ7="",NA(),BQ7)</f>
        <v>49.23</v>
      </c>
      <c r="BR6" s="22">
        <f t="shared" si="8"/>
        <v>47.71</v>
      </c>
      <c r="BS6" s="22">
        <f t="shared" si="8"/>
        <v>43.56</v>
      </c>
      <c r="BT6" s="22">
        <f t="shared" si="8"/>
        <v>37.35</v>
      </c>
      <c r="BU6" s="22">
        <f t="shared" si="8"/>
        <v>41.25</v>
      </c>
      <c r="BV6" s="22">
        <f t="shared" si="8"/>
        <v>42.5</v>
      </c>
      <c r="BW6" s="22">
        <f t="shared" si="8"/>
        <v>41.84</v>
      </c>
      <c r="BX6" s="22">
        <f t="shared" si="8"/>
        <v>41.44</v>
      </c>
      <c r="BY6" s="22">
        <f t="shared" si="8"/>
        <v>37.65</v>
      </c>
      <c r="BZ6" s="21" t="str">
        <f>IF(BZ7="","",IF(BZ7="-","【-】","【"&amp;SUBSTITUTE(TEXT(BZ7,"#,##0.00"),"-","△")&amp;"】"))</f>
        <v>【50.61】</v>
      </c>
      <c r="CA6" s="22">
        <f>IF(CA7="",NA(),CA7)</f>
        <v>537.83000000000004</v>
      </c>
      <c r="CB6" s="22">
        <f t="shared" ref="CB6:CJ6" si="9">IF(CB7="",NA(),CB7)</f>
        <v>471.13</v>
      </c>
      <c r="CC6" s="22">
        <f t="shared" si="9"/>
        <v>487.98</v>
      </c>
      <c r="CD6" s="22">
        <f t="shared" si="9"/>
        <v>537.21</v>
      </c>
      <c r="CE6" s="22">
        <f t="shared" si="9"/>
        <v>634.99</v>
      </c>
      <c r="CF6" s="22">
        <f t="shared" si="9"/>
        <v>383.25</v>
      </c>
      <c r="CG6" s="22">
        <f t="shared" si="9"/>
        <v>377.72</v>
      </c>
      <c r="CH6" s="22">
        <f t="shared" si="9"/>
        <v>390.47</v>
      </c>
      <c r="CI6" s="22">
        <f t="shared" si="9"/>
        <v>403.61</v>
      </c>
      <c r="CJ6" s="22">
        <f t="shared" si="9"/>
        <v>442.82</v>
      </c>
      <c r="CK6" s="21" t="str">
        <f>IF(CK7="","",IF(CK7="-","【-】","【"&amp;SUBSTITUTE(TEXT(CK7,"#,##0.00"),"-","△")&amp;"】"))</f>
        <v>【320.83】</v>
      </c>
      <c r="CL6" s="22">
        <f>IF(CL7="",NA(),CL7)</f>
        <v>36.049999999999997</v>
      </c>
      <c r="CM6" s="22">
        <f t="shared" ref="CM6:CU6" si="10">IF(CM7="",NA(),CM7)</f>
        <v>40.11</v>
      </c>
      <c r="CN6" s="22">
        <f t="shared" si="10"/>
        <v>36.43</v>
      </c>
      <c r="CO6" s="22">
        <f t="shared" si="10"/>
        <v>38.200000000000003</v>
      </c>
      <c r="CP6" s="22">
        <f t="shared" si="10"/>
        <v>41.44</v>
      </c>
      <c r="CQ6" s="22">
        <f t="shared" si="10"/>
        <v>48.26</v>
      </c>
      <c r="CR6" s="22">
        <f t="shared" si="10"/>
        <v>48.01</v>
      </c>
      <c r="CS6" s="22">
        <f t="shared" si="10"/>
        <v>49.08</v>
      </c>
      <c r="CT6" s="22">
        <f t="shared" si="10"/>
        <v>51.46</v>
      </c>
      <c r="CU6" s="22">
        <f t="shared" si="10"/>
        <v>51.84</v>
      </c>
      <c r="CV6" s="21" t="str">
        <f>IF(CV7="","",IF(CV7="-","【-】","【"&amp;SUBSTITUTE(TEXT(CV7,"#,##0.00"),"-","△")&amp;"】"))</f>
        <v>【56.15】</v>
      </c>
      <c r="CW6" s="22">
        <f>IF(CW7="",NA(),CW7)</f>
        <v>89.71</v>
      </c>
      <c r="CX6" s="22">
        <f t="shared" ref="CX6:DF6" si="11">IF(CX7="",NA(),CX7)</f>
        <v>82.33</v>
      </c>
      <c r="CY6" s="22">
        <f t="shared" si="11"/>
        <v>84.84</v>
      </c>
      <c r="CZ6" s="22">
        <f t="shared" si="11"/>
        <v>81.72</v>
      </c>
      <c r="DA6" s="22">
        <f t="shared" si="11"/>
        <v>76.319999999999993</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12297</v>
      </c>
      <c r="D7" s="24">
        <v>47</v>
      </c>
      <c r="E7" s="24">
        <v>1</v>
      </c>
      <c r="F7" s="24">
        <v>0</v>
      </c>
      <c r="G7" s="24">
        <v>0</v>
      </c>
      <c r="H7" s="24" t="s">
        <v>96</v>
      </c>
      <c r="I7" s="24" t="s">
        <v>97</v>
      </c>
      <c r="J7" s="24" t="s">
        <v>98</v>
      </c>
      <c r="K7" s="24" t="s">
        <v>99</v>
      </c>
      <c r="L7" s="24" t="s">
        <v>100</v>
      </c>
      <c r="M7" s="24" t="s">
        <v>101</v>
      </c>
      <c r="N7" s="25" t="s">
        <v>102</v>
      </c>
      <c r="O7" s="25" t="s">
        <v>103</v>
      </c>
      <c r="P7" s="25">
        <v>6.71</v>
      </c>
      <c r="Q7" s="25">
        <v>4114</v>
      </c>
      <c r="R7" s="25">
        <v>20223</v>
      </c>
      <c r="S7" s="25">
        <v>600.71</v>
      </c>
      <c r="T7" s="25">
        <v>33.67</v>
      </c>
      <c r="U7" s="25">
        <v>1336</v>
      </c>
      <c r="V7" s="25">
        <v>11.66</v>
      </c>
      <c r="W7" s="25">
        <v>114.58</v>
      </c>
      <c r="X7" s="25">
        <v>59.05</v>
      </c>
      <c r="Y7" s="25">
        <v>67.03</v>
      </c>
      <c r="Z7" s="25">
        <v>89.25</v>
      </c>
      <c r="AA7" s="25">
        <v>62.74</v>
      </c>
      <c r="AB7" s="25">
        <v>58.78</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744.87</v>
      </c>
      <c r="BF7" s="25">
        <v>1207.79</v>
      </c>
      <c r="BG7" s="25">
        <v>1428.55</v>
      </c>
      <c r="BH7" s="25">
        <v>1733.88</v>
      </c>
      <c r="BI7" s="25">
        <v>1526.14</v>
      </c>
      <c r="BJ7" s="25">
        <v>1274.21</v>
      </c>
      <c r="BK7" s="25">
        <v>1183.92</v>
      </c>
      <c r="BL7" s="25">
        <v>1128.72</v>
      </c>
      <c r="BM7" s="25">
        <v>1125.25</v>
      </c>
      <c r="BN7" s="25">
        <v>1157.05</v>
      </c>
      <c r="BO7" s="25">
        <v>982.48</v>
      </c>
      <c r="BP7" s="25">
        <v>42.94</v>
      </c>
      <c r="BQ7" s="25">
        <v>49.23</v>
      </c>
      <c r="BR7" s="25">
        <v>47.71</v>
      </c>
      <c r="BS7" s="25">
        <v>43.56</v>
      </c>
      <c r="BT7" s="25">
        <v>37.35</v>
      </c>
      <c r="BU7" s="25">
        <v>41.25</v>
      </c>
      <c r="BV7" s="25">
        <v>42.5</v>
      </c>
      <c r="BW7" s="25">
        <v>41.84</v>
      </c>
      <c r="BX7" s="25">
        <v>41.44</v>
      </c>
      <c r="BY7" s="25">
        <v>37.65</v>
      </c>
      <c r="BZ7" s="25">
        <v>50.61</v>
      </c>
      <c r="CA7" s="25">
        <v>537.83000000000004</v>
      </c>
      <c r="CB7" s="25">
        <v>471.13</v>
      </c>
      <c r="CC7" s="25">
        <v>487.98</v>
      </c>
      <c r="CD7" s="25">
        <v>537.21</v>
      </c>
      <c r="CE7" s="25">
        <v>634.99</v>
      </c>
      <c r="CF7" s="25">
        <v>383.25</v>
      </c>
      <c r="CG7" s="25">
        <v>377.72</v>
      </c>
      <c r="CH7" s="25">
        <v>390.47</v>
      </c>
      <c r="CI7" s="25">
        <v>403.61</v>
      </c>
      <c r="CJ7" s="25">
        <v>442.82</v>
      </c>
      <c r="CK7" s="25">
        <v>320.83</v>
      </c>
      <c r="CL7" s="25">
        <v>36.049999999999997</v>
      </c>
      <c r="CM7" s="25">
        <v>40.11</v>
      </c>
      <c r="CN7" s="25">
        <v>36.43</v>
      </c>
      <c r="CO7" s="25">
        <v>38.200000000000003</v>
      </c>
      <c r="CP7" s="25">
        <v>41.44</v>
      </c>
      <c r="CQ7" s="25">
        <v>48.26</v>
      </c>
      <c r="CR7" s="25">
        <v>48.01</v>
      </c>
      <c r="CS7" s="25">
        <v>49.08</v>
      </c>
      <c r="CT7" s="25">
        <v>51.46</v>
      </c>
      <c r="CU7" s="25">
        <v>51.84</v>
      </c>
      <c r="CV7" s="25">
        <v>56.15</v>
      </c>
      <c r="CW7" s="25">
        <v>89.71</v>
      </c>
      <c r="CX7" s="25">
        <v>82.33</v>
      </c>
      <c r="CY7" s="25">
        <v>84.84</v>
      </c>
      <c r="CZ7" s="25">
        <v>81.72</v>
      </c>
      <c r="DA7" s="25">
        <v>76.319999999999993</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113</v>
      </c>
      <c r="E13" t="s">
        <v>112</v>
      </c>
      <c r="F13" t="s">
        <v>112</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南川　善之</cp:lastModifiedBy>
  <cp:lastPrinted>2024-01-19T04:04:11Z</cp:lastPrinted>
  <dcterms:created xsi:type="dcterms:W3CDTF">2023-12-05T01:03:34Z</dcterms:created>
  <dcterms:modified xsi:type="dcterms:W3CDTF">2024-01-21T23:40:32Z</dcterms:modified>
  <cp:category/>
</cp:coreProperties>
</file>