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File\060 建設水道部\06050 上下水道課\99 上下水道課共通\006■経営戦略（経営比較分析含）\02経営比較分析\R5（令和４年度決算）\【経営比較分析表】2022_012297_46_1718（公共・特環）\"/>
    </mc:Choice>
  </mc:AlternateContent>
  <xr:revisionPtr revIDLastSave="0" documentId="13_ncr:1_{B475BD64-F8E4-4773-8F30-FCA27F76A22B}" xr6:coauthVersionLast="47" xr6:coauthVersionMax="47" xr10:uidLastSave="{00000000-0000-0000-0000-000000000000}"/>
  <workbookProtection workbookAlgorithmName="SHA-512" workbookHashValue="rXbj+iNtAje+cZaB3HyxDACte/nzqWhA+KiFSwiMzQ/qp9sJrv4p4g3+x+7f6RhnYqOfdxWQyMtLkl6PdDP1jQ==" workbookSaltValue="LMjEKi8NdCFVwJf3vzDN1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L10" i="4"/>
  <c r="AD10" i="4"/>
  <c r="P10" i="4"/>
  <c r="B10" i="4"/>
  <c r="BB8" i="4"/>
  <c r="AT8" i="4"/>
  <c r="W8" i="4"/>
  <c r="I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<sst xmlns="http://schemas.openxmlformats.org/spreadsheetml/2006/main" count="319" uniqueCount="116">
  <si>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</si>
  <si>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</si>
  <si>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</si>
  <si>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</si>
  <si>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</si>
  <si>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</si>
  <si>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</si>
  <si>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</si>
  <si>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</si>
  <si>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</si>
  <si>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</si>
  <si>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</si>
  <si>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</si>
  <si>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</si>
  <si>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</si>
  <si>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</si>
  <si>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</si>
  <si>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</si>
  <si>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</si>
  <si>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</si>
  <si>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</si>
  <si>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</si>
  <si>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</si>
  <si>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</si>
  <si>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</si>
  <si>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</si>
  <si>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</si>
  <si>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</si>
  <si>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</si>
  <si>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</si>
  <si>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</si>
  <si>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</si>
  <si>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</si>
  <si>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</si>
  <si>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</si>
  <si>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</si>
  <si>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</si>
  <si>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</si>
  <si>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</si>
  <si>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</si>
  <si>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</si>
  <si>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</si>
  <si>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</si>
  <si>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</si>
  <si>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</si>
  <si>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</si>
  <si>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</si>
  <si>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</si>
  <si>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</si>
  <si>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</si>
  <si>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</si>
  <si>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</si>
  <si>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</si>
  <si>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</si>
  <si>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</si>
  <si>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</si>
  <si>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</si>
  <si>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</si>
  <si>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</si>
  <si>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</si>
  <si>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</si>
  <si>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</si>
  <si>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</si>
  <si>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</si>
  <si>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</si>
  <si>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</si>
  <si>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</si>
  <si>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</si>
  <si>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</si>
  <si>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</si>
  <si>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</si>
  <si>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</si>
  <si>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</si>
  <si>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</si>
  <si>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</si>
  <si>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</si>
  <si>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</si>
  <si>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</si>
  <si>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</si>
  <si>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</si>
  <si>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</si>
  <si>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</si>
  <si>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</si>
  <si>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</si>
  <si>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</si>
  <si>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</si>
  <si>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</si>
  <si>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</si>
  <si>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</si>
  <si>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</si>
  <si>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</si>
  <si>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</si>
  <si>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</si>
  <si>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</si>
  <si>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</si>
  <si>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</si>
  <si>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</si>
  <si>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</si>
  <si>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</si>
  <si>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</si>
  <si>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</si>
  <si>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</si>
  <si>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</si>
  <si>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</si>
  <si>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</si>
  <si>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</si>
  <si>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</si>
  <si>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</si>
  <si>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</si>
  <si>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</si>
  <si>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</si>
  <si>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</si>
  <si>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</si>
  <si>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特定環境保全公共下水道処理区域は、高齢化率も高く人口減少が進んでいる状況であり、使用料収入の増加及び水洗化率の向上は厳しい状況となっています。
　事業経営のためには一般会計からの繰入金が不可欠であり、現行の経営戦略により、経営基盤強化と財政マネジメントの向上を図り、持続可能な事業経営を実施してく必要があります。
　令和４年度から企業会計となり、資産の管理・財政状況を把握したうえで、持続可能な事業経営を実施していきます。</t>
    <phoneticPr fontId="4"/>
  </si>
  <si>
    <t>※令和４年度から企業会計となったため、令和３年度以前の数値は記載されていません。
①経常収支比率
　使用料収入や一般会計からの繰入金等の収益で、維持管理費や支払利息等の費用をどの程度賄えているかを表す指標です。令和4年度は100％を超過していることから黒字であることを示していますが、人口減少等により使用料収入の増加が見込めないため。経費節減に努める必要があります。
②累積欠損金比率
　営業収益に対する累積欠損金（営業活動により生じた損失で、前年度からの繰越利益剰余金等でも補填することができず、複数年度にわたって累積した欠損金のこと）の状況を表す指標です。累積欠損金が発生していないことを示す0％であることが求められます。
③流動比率
　1年以内に支払うべき債務に対する支払能力を示す指標です。令和4年度は100％を下回っているため改善が必要な状況ですが、運転資金を確保できており、支払い能力は有ると言えます。　　　　
④企業債残高対事業規模比率
　類似団体平均より高い状況で、地方債現在高は減少していきますが、一般会計からの基準外繰入等で賄っている状況です。
⑤経費回収率
　使用料で回収すべき経費をどの程度賄えているかの指標です。類似団体平均値より低い状況であり、人口減少や高齢化が進む中で使用料収入の増加が見込めないため、計画的な維持管理を行い経費等の削減に努める必要があります。
⑥汚水処理原価
　汚水処理の施設整備や維持管理費の両方を含めた汚水処理コストの指標です。汚水処理維持管理費の削減と有収水量の増加に努める必要があります。
⑦施設利用率
　施設の利用状況や適正規模を判断する指標です。類似団体平均値より低い状況であり、処理区域内人口の減少等により低くなっている状況です。
⑧水洗化率
　類似団体平均値と同程度であり、今後も水洗化普及促進に向けた啓発を実施し、指標の向上に努めていきます。</t>
    <rPh sb="436" eb="437">
      <t>タカ</t>
    </rPh>
    <rPh sb="442" eb="445">
      <t>チホウサイ</t>
    </rPh>
    <rPh sb="445" eb="448">
      <t>ゲンザイダカ</t>
    </rPh>
    <rPh sb="449" eb="451">
      <t>ゲンショウ</t>
    </rPh>
    <rPh sb="459" eb="463">
      <t>イッパンカイケイ</t>
    </rPh>
    <rPh sb="466" eb="469">
      <t>キジュンガイ</t>
    </rPh>
    <rPh sb="469" eb="471">
      <t>クリイレ</t>
    </rPh>
    <rPh sb="471" eb="472">
      <t>トウ</t>
    </rPh>
    <rPh sb="473" eb="474">
      <t>マカナ</t>
    </rPh>
    <rPh sb="478" eb="480">
      <t>ジョウキョウ</t>
    </rPh>
    <rPh sb="529" eb="530">
      <t>ヒク</t>
    </rPh>
    <rPh sb="713" eb="714">
      <t>ヒク</t>
    </rPh>
    <rPh sb="723" eb="726">
      <t>クイキナイ</t>
    </rPh>
    <rPh sb="729" eb="731">
      <t>ゲンショウ</t>
    </rPh>
    <rPh sb="731" eb="732">
      <t>トウ</t>
    </rPh>
    <rPh sb="735" eb="736">
      <t>ヒク</t>
    </rPh>
    <rPh sb="742" eb="744">
      <t>ジョウキョウ</t>
    </rPh>
    <rPh sb="763" eb="766">
      <t>ドウテイド</t>
    </rPh>
    <phoneticPr fontId="4"/>
  </si>
  <si>
    <t>　特定環境保全公共下水道の処理場及び管渠設備については、供用開始から20年が経過し、機械設備や電気設備の耐用年数が概ね10年から20年となっていることから、計画的な処理場設備の更新が必要となってきます。
①有形固定資産減価償却率
　有形固定資産の減価償却がどの程度進んでいるかを表す指標で、資産の老朽化度合を示します。令和4年度に地方公営企業法を適用した影響で低い水準となっていますが、下水道施設の老朽化は進んでいることから、計画的な老朽化対策及び改築更新に取り組んでまいります。
②管渠老朽化率
　法定耐用年数を超えた管路延長の割合を表す指標です。
③管渠改善率
　当該年度に更新した管路延長の割合を表す指標で、老朽管更新の進捗状況を見ることができます。
老朽化の指標である管渠老朽化率や管渠改善率については、下水道管路の耐用年数を超過するものがない状況であり、老朽管の更新は実施していないため数値は表記されておりません。しかしながら、管渠（下水道路）等の老朽化についても、耐用年数だけでなく管種や劣化状況等にも注視し、定期的な点検を実施して安全安心な下水道事業の運営に努めて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</si>
</sst>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71E-490B-81EF-E202DDD7E2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F71E-490B-81EF-E202DDD7E2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25.98</c:v>
                </c:pt>
              </c:numCache>
            </c:numRef>
          </c:val>
          <c:extLst>
            <c:ext xmlns:c16="http://schemas.microsoft.com/office/drawing/2014/chart" uri="{C3380CC4-5D6E-409C-BE32-E72D297353CC}">
              <c16:uniqueId val="{00000000-89E6-4181-B5C6-9906335A056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41.06</c:v>
                </c:pt>
              </c:numCache>
            </c:numRef>
          </c:val>
          <c:smooth val="0"/>
          <c:extLst>
            <c:ext xmlns:c16="http://schemas.microsoft.com/office/drawing/2014/chart" uri="{C3380CC4-5D6E-409C-BE32-E72D297353CC}">
              <c16:uniqueId val="{00000001-89E6-4181-B5C6-9906335A056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85.38</c:v>
                </c:pt>
              </c:numCache>
            </c:numRef>
          </c:val>
          <c:extLst>
            <c:ext xmlns:c16="http://schemas.microsoft.com/office/drawing/2014/chart" uri="{C3380CC4-5D6E-409C-BE32-E72D297353CC}">
              <c16:uniqueId val="{00000000-10CC-4108-A944-C42E5B16F3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10CC-4108-A944-C42E5B16F3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106.17</c:v>
                </c:pt>
              </c:numCache>
            </c:numRef>
          </c:val>
          <c:extLst>
            <c:ext xmlns:c16="http://schemas.microsoft.com/office/drawing/2014/chart" uri="{C3380CC4-5D6E-409C-BE32-E72D297353CC}">
              <c16:uniqueId val="{00000000-6357-474F-B3B9-786F0710DC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106.44</c:v>
                </c:pt>
              </c:numCache>
            </c:numRef>
          </c:val>
          <c:smooth val="0"/>
          <c:extLst>
            <c:ext xmlns:c16="http://schemas.microsoft.com/office/drawing/2014/chart" uri="{C3380CC4-5D6E-409C-BE32-E72D297353CC}">
              <c16:uniqueId val="{00000001-6357-474F-B3B9-786F0710DC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5.94</c:v>
                </c:pt>
              </c:numCache>
            </c:numRef>
          </c:val>
          <c:extLst>
            <c:ext xmlns:c16="http://schemas.microsoft.com/office/drawing/2014/chart" uri="{C3380CC4-5D6E-409C-BE32-E72D297353CC}">
              <c16:uniqueId val="{00000000-09E9-41A2-849F-2EA731D0D3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09E9-41A2-849F-2EA731D0D3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E9-4DDD-AA4E-0513C4053B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49E9-4DDD-AA4E-0513C4053B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16-4BF5-BA5F-5F2F9806B5E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72.86</c:v>
                </c:pt>
              </c:numCache>
            </c:numRef>
          </c:val>
          <c:smooth val="0"/>
          <c:extLst>
            <c:ext xmlns:c16="http://schemas.microsoft.com/office/drawing/2014/chart" uri="{C3380CC4-5D6E-409C-BE32-E72D297353CC}">
              <c16:uniqueId val="{00000001-CA16-4BF5-BA5F-5F2F9806B5E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28.11</c:v>
                </c:pt>
              </c:numCache>
            </c:numRef>
          </c:val>
          <c:extLst>
            <c:ext xmlns:c16="http://schemas.microsoft.com/office/drawing/2014/chart" uri="{C3380CC4-5D6E-409C-BE32-E72D297353CC}">
              <c16:uniqueId val="{00000000-91E4-439C-AC93-E2971C23C0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45.42</c:v>
                </c:pt>
              </c:numCache>
            </c:numRef>
          </c:val>
          <c:smooth val="0"/>
          <c:extLst>
            <c:ext xmlns:c16="http://schemas.microsoft.com/office/drawing/2014/chart" uri="{C3380CC4-5D6E-409C-BE32-E72D297353CC}">
              <c16:uniqueId val="{00000001-91E4-439C-AC93-E2971C23C0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4151.04</c:v>
                </c:pt>
              </c:numCache>
            </c:numRef>
          </c:val>
          <c:extLst>
            <c:ext xmlns:c16="http://schemas.microsoft.com/office/drawing/2014/chart" uri="{C3380CC4-5D6E-409C-BE32-E72D297353CC}">
              <c16:uniqueId val="{00000000-FD6D-47D8-A32E-DB7B36BB24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1195.47</c:v>
                </c:pt>
              </c:numCache>
            </c:numRef>
          </c:val>
          <c:smooth val="0"/>
          <c:extLst>
            <c:ext xmlns:c16="http://schemas.microsoft.com/office/drawing/2014/chart" uri="{C3380CC4-5D6E-409C-BE32-E72D297353CC}">
              <c16:uniqueId val="{00000001-FD6D-47D8-A32E-DB7B36BB24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55.77</c:v>
                </c:pt>
              </c:numCache>
            </c:numRef>
          </c:val>
          <c:extLst>
            <c:ext xmlns:c16="http://schemas.microsoft.com/office/drawing/2014/chart" uri="{C3380CC4-5D6E-409C-BE32-E72D297353CC}">
              <c16:uniqueId val="{00000000-8EE5-4DAC-A4E4-EAB5D304FA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69.430000000000007</c:v>
                </c:pt>
              </c:numCache>
            </c:numRef>
          </c:val>
          <c:smooth val="0"/>
          <c:extLst>
            <c:ext xmlns:c16="http://schemas.microsoft.com/office/drawing/2014/chart" uri="{C3380CC4-5D6E-409C-BE32-E72D297353CC}">
              <c16:uniqueId val="{00000001-8EE5-4DAC-A4E4-EAB5D304FA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294.31</c:v>
                </c:pt>
              </c:numCache>
            </c:numRef>
          </c:val>
          <c:extLst>
            <c:ext xmlns:c16="http://schemas.microsoft.com/office/drawing/2014/chart" uri="{C3380CC4-5D6E-409C-BE32-E72D297353CC}">
              <c16:uniqueId val="{00000000-AEE9-4E4C-8110-8808386990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239.46</c:v>
                </c:pt>
              </c:numCache>
            </c:numRef>
          </c:val>
          <c:smooth val="0"/>
          <c:extLst>
            <c:ext xmlns:c16="http://schemas.microsoft.com/office/drawing/2014/chart" uri="{C3380CC4-5D6E-409C-BE32-E72D297353CC}">
              <c16:uniqueId val="{00000001-AEE9-4E4C-8110-8808386990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富良野市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2">
        <f>データ!S6</f>
        <v>20223</v>
      </c>
      <c r="AM8" s="52"/>
      <c r="AN8" s="52"/>
      <c r="AO8" s="52"/>
      <c r="AP8" s="52"/>
      <c r="AQ8" s="52"/>
      <c r="AR8" s="52"/>
      <c r="AS8" s="52"/>
      <c r="AT8" s="51">
        <f>データ!T6</f>
        <v>600.71</v>
      </c>
      <c r="AU8" s="51"/>
      <c r="AV8" s="51"/>
      <c r="AW8" s="51"/>
      <c r="AX8" s="51"/>
      <c r="AY8" s="51"/>
      <c r="AZ8" s="51"/>
      <c r="BA8" s="51"/>
      <c r="BB8" s="51">
        <f>データ!U6</f>
        <v>33.67</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54.66</v>
      </c>
      <c r="J10" s="51"/>
      <c r="K10" s="51"/>
      <c r="L10" s="51"/>
      <c r="M10" s="51"/>
      <c r="N10" s="51"/>
      <c r="O10" s="51"/>
      <c r="P10" s="51">
        <f>データ!P6</f>
        <v>5.29</v>
      </c>
      <c r="Q10" s="51"/>
      <c r="R10" s="51"/>
      <c r="S10" s="51"/>
      <c r="T10" s="51"/>
      <c r="U10" s="51"/>
      <c r="V10" s="51"/>
      <c r="W10" s="51">
        <f>データ!Q6</f>
        <v>91.27</v>
      </c>
      <c r="X10" s="51"/>
      <c r="Y10" s="51"/>
      <c r="Z10" s="51"/>
      <c r="AA10" s="51"/>
      <c r="AB10" s="51"/>
      <c r="AC10" s="51"/>
      <c r="AD10" s="52">
        <f>データ!R6</f>
        <v>3542</v>
      </c>
      <c r="AE10" s="52"/>
      <c r="AF10" s="52"/>
      <c r="AG10" s="52"/>
      <c r="AH10" s="52"/>
      <c r="AI10" s="52"/>
      <c r="AJ10" s="52"/>
      <c r="AK10" s="2"/>
      <c r="AL10" s="52">
        <f>データ!V6</f>
        <v>1053</v>
      </c>
      <c r="AM10" s="52"/>
      <c r="AN10" s="52"/>
      <c r="AO10" s="52"/>
      <c r="AP10" s="52"/>
      <c r="AQ10" s="52"/>
      <c r="AR10" s="52"/>
      <c r="AS10" s="52"/>
      <c r="AT10" s="51">
        <f>データ!W6</f>
        <v>0.66</v>
      </c>
      <c r="AU10" s="51"/>
      <c r="AV10" s="51"/>
      <c r="AW10" s="51"/>
      <c r="AX10" s="51"/>
      <c r="AY10" s="51"/>
      <c r="AZ10" s="51"/>
      <c r="BA10" s="51"/>
      <c r="BB10" s="51">
        <f>データ!X6</f>
        <v>1595.45</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113</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ekkfp7UG2VS5vpMkXvGO6U9IPpkPLrzsj8+ahn7bUFw8BjIvDcfwxgEIFTHxG3szsFK/FeWEHBg5HhJr9ml+Rw==" saltValue="E6AjL2gQfv2snjdQBETt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12297</v>
      </c>
      <c r="D6" s="19">
        <f t="shared" si="3"/>
        <v>46</v>
      </c>
      <c r="E6" s="19">
        <f t="shared" si="3"/>
        <v>17</v>
      </c>
      <c r="F6" s="19">
        <f t="shared" si="3"/>
        <v>4</v>
      </c>
      <c r="G6" s="19">
        <f t="shared" si="3"/>
        <v>0</v>
      </c>
      <c r="H6" s="19" t="str">
        <f t="shared" si="3"/>
        <v>北海道　富良野市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54.66</v>
      </c>
      <c r="P6" s="20">
        <f t="shared" si="3"/>
        <v>5.29</v>
      </c>
      <c r="Q6" s="20">
        <f t="shared" si="3"/>
        <v>91.27</v>
      </c>
      <c r="R6" s="20">
        <f t="shared" si="3"/>
        <v>3542</v>
      </c>
      <c r="S6" s="20">
        <f t="shared" si="3"/>
        <v>20223</v>
      </c>
      <c r="T6" s="20">
        <f t="shared" si="3"/>
        <v>600.71</v>
      </c>
      <c r="U6" s="20">
        <f t="shared" si="3"/>
        <v>33.67</v>
      </c>
      <c r="V6" s="20">
        <f t="shared" si="3"/>
        <v>1053</v>
      </c>
      <c r="W6" s="20">
        <f t="shared" si="3"/>
        <v>0.66</v>
      </c>
      <c r="X6" s="20">
        <f t="shared" si="3"/>
        <v>1595.45</v>
      </c>
      <c r="Y6" s="21" t="str">
        <f>IF(Y7="",NA(),Y7)</f>
        <v>-</v>
      </c>
      <c r="Z6" s="21" t="str">
        <f t="shared" ref="Z6:AH6" si="4">IF(Z7="",NA(),Z7)</f>
        <v>-</v>
      </c>
      <c r="AA6" s="21" t="str">
        <f t="shared" si="4"/>
        <v>-</v>
      </c>
      <c r="AB6" s="21" t="str">
        <f t="shared" si="4"/>
        <v>-</v>
      </c>
      <c r="AC6" s="21">
        <f t="shared" si="4"/>
        <v>106.17</v>
      </c>
      <c r="AD6" s="21" t="str">
        <f t="shared" si="4"/>
        <v>-</v>
      </c>
      <c r="AE6" s="21" t="str">
        <f t="shared" si="4"/>
        <v>-</v>
      </c>
      <c r="AF6" s="21" t="str">
        <f t="shared" si="4"/>
        <v>-</v>
      </c>
      <c r="AG6" s="21" t="str">
        <f t="shared" si="4"/>
        <v>-</v>
      </c>
      <c r="AH6" s="21">
        <f t="shared" si="4"/>
        <v>106.44</v>
      </c>
      <c r="AI6" s="20" t="str">
        <f>IF(AI7="","",IF(AI7="-","【-】","【"&amp;SUBSTITUTE(TEXT(AI7,"#,##0.00"),"-","△")&amp;"】"))</f>
        <v>【104.54】</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72.86</v>
      </c>
      <c r="AT6" s="20" t="str">
        <f>IF(AT7="","",IF(AT7="-","【-】","【"&amp;SUBSTITUTE(TEXT(AT7,"#,##0.00"),"-","△")&amp;"】"))</f>
        <v>【65.93】</v>
      </c>
      <c r="AU6" s="21" t="str">
        <f>IF(AU7="",NA(),AU7)</f>
        <v>-</v>
      </c>
      <c r="AV6" s="21" t="str">
        <f t="shared" ref="AV6:BD6" si="6">IF(AV7="",NA(),AV7)</f>
        <v>-</v>
      </c>
      <c r="AW6" s="21" t="str">
        <f t="shared" si="6"/>
        <v>-</v>
      </c>
      <c r="AX6" s="21" t="str">
        <f t="shared" si="6"/>
        <v>-</v>
      </c>
      <c r="AY6" s="21">
        <f t="shared" si="6"/>
        <v>28.11</v>
      </c>
      <c r="AZ6" s="21" t="str">
        <f t="shared" si="6"/>
        <v>-</v>
      </c>
      <c r="BA6" s="21" t="str">
        <f t="shared" si="6"/>
        <v>-</v>
      </c>
      <c r="BB6" s="21" t="str">
        <f t="shared" si="6"/>
        <v>-</v>
      </c>
      <c r="BC6" s="21" t="str">
        <f t="shared" si="6"/>
        <v>-</v>
      </c>
      <c r="BD6" s="21">
        <f t="shared" si="6"/>
        <v>45.42</v>
      </c>
      <c r="BE6" s="20" t="str">
        <f>IF(BE7="","",IF(BE7="-","【-】","【"&amp;SUBSTITUTE(TEXT(BE7,"#,##0.00"),"-","△")&amp;"】"))</f>
        <v>【44.25】</v>
      </c>
      <c r="BF6" s="21" t="str">
        <f>IF(BF7="",NA(),BF7)</f>
        <v>-</v>
      </c>
      <c r="BG6" s="21" t="str">
        <f t="shared" ref="BG6:BO6" si="7">IF(BG7="",NA(),BG7)</f>
        <v>-</v>
      </c>
      <c r="BH6" s="21" t="str">
        <f t="shared" si="7"/>
        <v>-</v>
      </c>
      <c r="BI6" s="21" t="str">
        <f t="shared" si="7"/>
        <v>-</v>
      </c>
      <c r="BJ6" s="21">
        <f t="shared" si="7"/>
        <v>4151.04</v>
      </c>
      <c r="BK6" s="21" t="str">
        <f t="shared" si="7"/>
        <v>-</v>
      </c>
      <c r="BL6" s="21" t="str">
        <f t="shared" si="7"/>
        <v>-</v>
      </c>
      <c r="BM6" s="21" t="str">
        <f t="shared" si="7"/>
        <v>-</v>
      </c>
      <c r="BN6" s="21" t="str">
        <f t="shared" si="7"/>
        <v>-</v>
      </c>
      <c r="BO6" s="21">
        <f t="shared" si="7"/>
        <v>1195.47</v>
      </c>
      <c r="BP6" s="20" t="str">
        <f>IF(BP7="","",IF(BP7="-","【-】","【"&amp;SUBSTITUTE(TEXT(BP7,"#,##0.00"),"-","△")&amp;"】"))</f>
        <v>【1,182.11】</v>
      </c>
      <c r="BQ6" s="21" t="str">
        <f>IF(BQ7="",NA(),BQ7)</f>
        <v>-</v>
      </c>
      <c r="BR6" s="21" t="str">
        <f t="shared" ref="BR6:BZ6" si="8">IF(BR7="",NA(),BR7)</f>
        <v>-</v>
      </c>
      <c r="BS6" s="21" t="str">
        <f t="shared" si="8"/>
        <v>-</v>
      </c>
      <c r="BT6" s="21" t="str">
        <f t="shared" si="8"/>
        <v>-</v>
      </c>
      <c r="BU6" s="21">
        <f t="shared" si="8"/>
        <v>55.77</v>
      </c>
      <c r="BV6" s="21" t="str">
        <f t="shared" si="8"/>
        <v>-</v>
      </c>
      <c r="BW6" s="21" t="str">
        <f t="shared" si="8"/>
        <v>-</v>
      </c>
      <c r="BX6" s="21" t="str">
        <f t="shared" si="8"/>
        <v>-</v>
      </c>
      <c r="BY6" s="21" t="str">
        <f t="shared" si="8"/>
        <v>-</v>
      </c>
      <c r="BZ6" s="21">
        <f t="shared" si="8"/>
        <v>69.430000000000007</v>
      </c>
      <c r="CA6" s="20" t="str">
        <f>IF(CA7="","",IF(CA7="-","【-】","【"&amp;SUBSTITUTE(TEXT(CA7,"#,##0.00"),"-","△")&amp;"】"))</f>
        <v>【73.78】</v>
      </c>
      <c r="CB6" s="21" t="str">
        <f>IF(CB7="",NA(),CB7)</f>
        <v>-</v>
      </c>
      <c r="CC6" s="21" t="str">
        <f t="shared" ref="CC6:CK6" si="9">IF(CC7="",NA(),CC7)</f>
        <v>-</v>
      </c>
      <c r="CD6" s="21" t="str">
        <f t="shared" si="9"/>
        <v>-</v>
      </c>
      <c r="CE6" s="21" t="str">
        <f t="shared" si="9"/>
        <v>-</v>
      </c>
      <c r="CF6" s="21">
        <f t="shared" si="9"/>
        <v>294.31</v>
      </c>
      <c r="CG6" s="21" t="str">
        <f t="shared" si="9"/>
        <v>-</v>
      </c>
      <c r="CH6" s="21" t="str">
        <f t="shared" si="9"/>
        <v>-</v>
      </c>
      <c r="CI6" s="21" t="str">
        <f t="shared" si="9"/>
        <v>-</v>
      </c>
      <c r="CJ6" s="21" t="str">
        <f t="shared" si="9"/>
        <v>-</v>
      </c>
      <c r="CK6" s="21">
        <f t="shared" si="9"/>
        <v>239.46</v>
      </c>
      <c r="CL6" s="20" t="str">
        <f>IF(CL7="","",IF(CL7="-","【-】","【"&amp;SUBSTITUTE(TEXT(CL7,"#,##0.00"),"-","△")&amp;"】"))</f>
        <v>【220.62】</v>
      </c>
      <c r="CM6" s="21" t="str">
        <f>IF(CM7="",NA(),CM7)</f>
        <v>-</v>
      </c>
      <c r="CN6" s="21" t="str">
        <f t="shared" ref="CN6:CV6" si="10">IF(CN7="",NA(),CN7)</f>
        <v>-</v>
      </c>
      <c r="CO6" s="21" t="str">
        <f t="shared" si="10"/>
        <v>-</v>
      </c>
      <c r="CP6" s="21" t="str">
        <f t="shared" si="10"/>
        <v>-</v>
      </c>
      <c r="CQ6" s="21">
        <f t="shared" si="10"/>
        <v>25.98</v>
      </c>
      <c r="CR6" s="21" t="str">
        <f t="shared" si="10"/>
        <v>-</v>
      </c>
      <c r="CS6" s="21" t="str">
        <f t="shared" si="10"/>
        <v>-</v>
      </c>
      <c r="CT6" s="21" t="str">
        <f t="shared" si="10"/>
        <v>-</v>
      </c>
      <c r="CU6" s="21" t="str">
        <f t="shared" si="10"/>
        <v>-</v>
      </c>
      <c r="CV6" s="21">
        <f t="shared" si="10"/>
        <v>41.06</v>
      </c>
      <c r="CW6" s="20" t="str">
        <f>IF(CW7="","",IF(CW7="-","【-】","【"&amp;SUBSTITUTE(TEXT(CW7,"#,##0.00"),"-","△")&amp;"】"))</f>
        <v>【42.22】</v>
      </c>
      <c r="CX6" s="21" t="str">
        <f>IF(CX7="",NA(),CX7)</f>
        <v>-</v>
      </c>
      <c r="CY6" s="21" t="str">
        <f t="shared" ref="CY6:DG6" si="11">IF(CY7="",NA(),CY7)</f>
        <v>-</v>
      </c>
      <c r="CZ6" s="21" t="str">
        <f t="shared" si="11"/>
        <v>-</v>
      </c>
      <c r="DA6" s="21" t="str">
        <f t="shared" si="11"/>
        <v>-</v>
      </c>
      <c r="DB6" s="21">
        <f t="shared" si="11"/>
        <v>85.38</v>
      </c>
      <c r="DC6" s="21" t="str">
        <f t="shared" si="11"/>
        <v>-</v>
      </c>
      <c r="DD6" s="21" t="str">
        <f t="shared" si="11"/>
        <v>-</v>
      </c>
      <c r="DE6" s="21" t="str">
        <f t="shared" si="11"/>
        <v>-</v>
      </c>
      <c r="DF6" s="21" t="str">
        <f t="shared" si="11"/>
        <v>-</v>
      </c>
      <c r="DG6" s="21">
        <f t="shared" si="11"/>
        <v>84.34</v>
      </c>
      <c r="DH6" s="20" t="str">
        <f>IF(DH7="","",IF(DH7="-","【-】","【"&amp;SUBSTITUTE(TEXT(DH7,"#,##0.00"),"-","△")&amp;"】"))</f>
        <v>【85.67】</v>
      </c>
      <c r="DI6" s="21" t="str">
        <f>IF(DI7="",NA(),DI7)</f>
        <v>-</v>
      </c>
      <c r="DJ6" s="21" t="str">
        <f t="shared" ref="DJ6:DR6" si="12">IF(DJ7="",NA(),DJ7)</f>
        <v>-</v>
      </c>
      <c r="DK6" s="21" t="str">
        <f t="shared" si="12"/>
        <v>-</v>
      </c>
      <c r="DL6" s="21" t="str">
        <f t="shared" si="12"/>
        <v>-</v>
      </c>
      <c r="DM6" s="21">
        <f t="shared" si="12"/>
        <v>5.94</v>
      </c>
      <c r="DN6" s="21" t="str">
        <f t="shared" si="12"/>
        <v>-</v>
      </c>
      <c r="DO6" s="21" t="str">
        <f t="shared" si="12"/>
        <v>-</v>
      </c>
      <c r="DP6" s="21" t="str">
        <f t="shared" si="12"/>
        <v>-</v>
      </c>
      <c r="DQ6" s="21" t="str">
        <f t="shared" si="12"/>
        <v>-</v>
      </c>
      <c r="DR6" s="21">
        <f t="shared" si="12"/>
        <v>24.8</v>
      </c>
      <c r="DS6" s="20" t="str">
        <f>IF(DS7="","",IF(DS7="-","【-】","【"&amp;SUBSTITUTE(TEXT(DS7,"#,##0.00"),"-","△")&amp;"】"))</f>
        <v>【28.00】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0.02</v>
      </c>
      <c r="ED6" s="20" t="str">
        <f>IF(ED7="","",IF(ED7="-","【-】","【"&amp;SUBSTITUTE(TEXT(ED7,"#,##0.00"),"-","△")&amp;"】"))</f>
        <v>【0.03】</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【0.13】</v>
      </c>
    </row>
    <row r="7" spans="1:148" s="22" customFormat="1" x14ac:dyDescent="0.15">
      <c r="A7" s="14"/>
      <c r="B7" s="23">
        <v>2022</v>
      </c>
      <c r="C7" s="23">
        <v>12297</v>
      </c>
      <c r="D7" s="23">
        <v>46</v>
      </c>
      <c r="E7" s="23">
        <v>17</v>
      </c>
      <c r="F7" s="23">
        <v>4</v>
      </c>
      <c r="G7" s="23">
        <v>0</v>
      </c>
      <c r="H7" s="23" t="s">
        <v>96</v>
      </c>
      <c r="I7" s="23" t="s">
        <v>97</v>
      </c>
      <c r="J7" s="23" t="s">
        <v>98</v>
      </c>
      <c r="K7" s="23" t="s">
        <v>99</v>
      </c>
      <c r="L7" s="23" t="s">
        <v>100</v>
      </c>
      <c r="M7" s="23" t="s">
        <v>101</v>
      </c>
      <c r="N7" s="24" t="s">
        <v>102</v>
      </c>
      <c r="O7" s="24">
        <v>54.66</v>
      </c>
      <c r="P7" s="24">
        <v>5.29</v>
      </c>
      <c r="Q7" s="24">
        <v>91.27</v>
      </c>
      <c r="R7" s="24">
        <v>3542</v>
      </c>
      <c r="S7" s="24">
        <v>20223</v>
      </c>
      <c r="T7" s="24">
        <v>600.71</v>
      </c>
      <c r="U7" s="24">
        <v>33.67</v>
      </c>
      <c r="V7" s="24">
        <v>1053</v>
      </c>
      <c r="W7" s="24">
        <v>0.66</v>
      </c>
      <c r="X7" s="24">
        <v>1595.45</v>
      </c>
      <c r="Y7" s="24" t="s">
        <v>102</v>
      </c>
      <c r="Z7" s="24" t="s">
        <v>102</v>
      </c>
      <c r="AA7" s="24" t="s">
        <v>102</v>
      </c>
      <c r="AB7" s="24" t="s">
        <v>102</v>
      </c>
      <c r="AC7" s="24">
        <v>106.17</v>
      </c>
      <c r="AD7" s="24" t="s">
        <v>102</v>
      </c>
      <c r="AE7" s="24" t="s">
        <v>102</v>
      </c>
      <c r="AF7" s="24" t="s">
        <v>102</v>
      </c>
      <c r="AG7" s="24" t="s">
        <v>102</v>
      </c>
      <c r="AH7" s="24">
        <v>106.44</v>
      </c>
      <c r="AI7" s="24">
        <v>104.54</v>
      </c>
      <c r="AJ7" s="24" t="s">
        <v>102</v>
      </c>
      <c r="AK7" s="24" t="s">
        <v>102</v>
      </c>
      <c r="AL7" s="24" t="s">
        <v>102</v>
      </c>
      <c r="AM7" s="24" t="s">
        <v>102</v>
      </c>
      <c r="AN7" s="24">
        <v>0</v>
      </c>
      <c r="AO7" s="24" t="s">
        <v>102</v>
      </c>
      <c r="AP7" s="24" t="s">
        <v>102</v>
      </c>
      <c r="AQ7" s="24" t="s">
        <v>102</v>
      </c>
      <c r="AR7" s="24" t="s">
        <v>102</v>
      </c>
      <c r="AS7" s="24">
        <v>72.86</v>
      </c>
      <c r="AT7" s="24">
        <v>65.930000000000007</v>
      </c>
      <c r="AU7" s="24" t="s">
        <v>102</v>
      </c>
      <c r="AV7" s="24" t="s">
        <v>102</v>
      </c>
      <c r="AW7" s="24" t="s">
        <v>102</v>
      </c>
      <c r="AX7" s="24" t="s">
        <v>102</v>
      </c>
      <c r="AY7" s="24">
        <v>28.11</v>
      </c>
      <c r="AZ7" s="24" t="s">
        <v>102</v>
      </c>
      <c r="BA7" s="24" t="s">
        <v>102</v>
      </c>
      <c r="BB7" s="24" t="s">
        <v>102</v>
      </c>
      <c r="BC7" s="24" t="s">
        <v>102</v>
      </c>
      <c r="BD7" s="24">
        <v>45.42</v>
      </c>
      <c r="BE7" s="24">
        <v>44.25</v>
      </c>
      <c r="BF7" s="24" t="s">
        <v>102</v>
      </c>
      <c r="BG7" s="24" t="s">
        <v>102</v>
      </c>
      <c r="BH7" s="24" t="s">
        <v>102</v>
      </c>
      <c r="BI7" s="24" t="s">
        <v>102</v>
      </c>
      <c r="BJ7" s="24">
        <v>4151.04</v>
      </c>
      <c r="BK7" s="24" t="s">
        <v>102</v>
      </c>
      <c r="BL7" s="24" t="s">
        <v>102</v>
      </c>
      <c r="BM7" s="24" t="s">
        <v>102</v>
      </c>
      <c r="BN7" s="24" t="s">
        <v>102</v>
      </c>
      <c r="BO7" s="24">
        <v>1195.47</v>
      </c>
      <c r="BP7" s="24">
        <v>1182.1099999999999</v>
      </c>
      <c r="BQ7" s="24" t="s">
        <v>102</v>
      </c>
      <c r="BR7" s="24" t="s">
        <v>102</v>
      </c>
      <c r="BS7" s="24" t="s">
        <v>102</v>
      </c>
      <c r="BT7" s="24" t="s">
        <v>102</v>
      </c>
      <c r="BU7" s="24">
        <v>55.77</v>
      </c>
      <c r="BV7" s="24" t="s">
        <v>102</v>
      </c>
      <c r="BW7" s="24" t="s">
        <v>102</v>
      </c>
      <c r="BX7" s="24" t="s">
        <v>102</v>
      </c>
      <c r="BY7" s="24" t="s">
        <v>102</v>
      </c>
      <c r="BZ7" s="24">
        <v>69.430000000000007</v>
      </c>
      <c r="CA7" s="24">
        <v>73.78</v>
      </c>
      <c r="CB7" s="24" t="s">
        <v>102</v>
      </c>
      <c r="CC7" s="24" t="s">
        <v>102</v>
      </c>
      <c r="CD7" s="24" t="s">
        <v>102</v>
      </c>
      <c r="CE7" s="24" t="s">
        <v>102</v>
      </c>
      <c r="CF7" s="24">
        <v>294.31</v>
      </c>
      <c r="CG7" s="24" t="s">
        <v>102</v>
      </c>
      <c r="CH7" s="24" t="s">
        <v>102</v>
      </c>
      <c r="CI7" s="24" t="s">
        <v>102</v>
      </c>
      <c r="CJ7" s="24" t="s">
        <v>102</v>
      </c>
      <c r="CK7" s="24">
        <v>239.46</v>
      </c>
      <c r="CL7" s="24">
        <v>220.62</v>
      </c>
      <c r="CM7" s="24" t="s">
        <v>102</v>
      </c>
      <c r="CN7" s="24" t="s">
        <v>102</v>
      </c>
      <c r="CO7" s="24" t="s">
        <v>102</v>
      </c>
      <c r="CP7" s="24" t="s">
        <v>102</v>
      </c>
      <c r="CQ7" s="24">
        <v>25.98</v>
      </c>
      <c r="CR7" s="24" t="s">
        <v>102</v>
      </c>
      <c r="CS7" s="24" t="s">
        <v>102</v>
      </c>
      <c r="CT7" s="24" t="s">
        <v>102</v>
      </c>
      <c r="CU7" s="24" t="s">
        <v>102</v>
      </c>
      <c r="CV7" s="24">
        <v>41.06</v>
      </c>
      <c r="CW7" s="24">
        <v>42.22</v>
      </c>
      <c r="CX7" s="24" t="s">
        <v>102</v>
      </c>
      <c r="CY7" s="24" t="s">
        <v>102</v>
      </c>
      <c r="CZ7" s="24" t="s">
        <v>102</v>
      </c>
      <c r="DA7" s="24" t="s">
        <v>102</v>
      </c>
      <c r="DB7" s="24">
        <v>85.38</v>
      </c>
      <c r="DC7" s="24" t="s">
        <v>102</v>
      </c>
      <c r="DD7" s="24" t="s">
        <v>102</v>
      </c>
      <c r="DE7" s="24" t="s">
        <v>102</v>
      </c>
      <c r="DF7" s="24" t="s">
        <v>102</v>
      </c>
      <c r="DG7" s="24">
        <v>84.34</v>
      </c>
      <c r="DH7" s="24">
        <v>85.67</v>
      </c>
      <c r="DI7" s="24" t="s">
        <v>102</v>
      </c>
      <c r="DJ7" s="24" t="s">
        <v>102</v>
      </c>
      <c r="DK7" s="24" t="s">
        <v>102</v>
      </c>
      <c r="DL7" s="24" t="s">
        <v>102</v>
      </c>
      <c r="DM7" s="24">
        <v>5.94</v>
      </c>
      <c r="DN7" s="24" t="s">
        <v>102</v>
      </c>
      <c r="DO7" s="24" t="s">
        <v>102</v>
      </c>
      <c r="DP7" s="24" t="s">
        <v>102</v>
      </c>
      <c r="DQ7" s="24" t="s">
        <v>102</v>
      </c>
      <c r="DR7" s="24">
        <v>24.8</v>
      </c>
      <c r="DS7" s="24">
        <v>28</v>
      </c>
      <c r="DT7" s="24" t="s">
        <v>102</v>
      </c>
      <c r="DU7" s="24" t="s">
        <v>102</v>
      </c>
      <c r="DV7" s="24" t="s">
        <v>102</v>
      </c>
      <c r="DW7" s="24" t="s">
        <v>102</v>
      </c>
      <c r="DX7" s="24">
        <v>0</v>
      </c>
      <c r="DY7" s="24" t="s">
        <v>102</v>
      </c>
      <c r="DZ7" s="24" t="s">
        <v>102</v>
      </c>
      <c r="EA7" s="24" t="s">
        <v>102</v>
      </c>
      <c r="EB7" s="24" t="s">
        <v>102</v>
      </c>
      <c r="EC7" s="24">
        <v>0.02</v>
      </c>
      <c r="ED7" s="24">
        <v>0.03</v>
      </c>
      <c r="EE7" s="24" t="s">
        <v>102</v>
      </c>
      <c r="EF7" s="24" t="s">
        <v>102</v>
      </c>
      <c r="EG7" s="24" t="s">
        <v>102</v>
      </c>
      <c r="EH7" s="24" t="s">
        <v>102</v>
      </c>
      <c r="EI7" s="24">
        <v>0</v>
      </c>
      <c r="EJ7" s="24" t="s">
        <v>102</v>
      </c>
      <c r="EK7" s="24" t="s">
        <v>102</v>
      </c>
      <c r="EL7" s="24" t="s">
        <v>102</v>
      </c>
      <c r="EM7" s="24" t="s">
        <v>102</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芳澤　侑菜</cp:lastModifiedBy>
  <cp:lastPrinted>2024-01-24T08:13:13Z</cp:lastPrinted>
  <dcterms:created xsi:type="dcterms:W3CDTF">2023-12-12T00:53:23Z</dcterms:created>
  <dcterms:modified xsi:type="dcterms:W3CDTF">2024-01-25T05:15:47Z</dcterms:modified>
  <cp:category/>
</cp:coreProperties>
</file>