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1\上下水道課\001■上下水道課共通\006■経営戦略（経営比較分析含）\02経営比較分析\R4（令和３年度決算）\【経営比較分析表】2021_012297_47_1718（公共・特環）\"/>
    </mc:Choice>
  </mc:AlternateContent>
  <xr:revisionPtr revIDLastSave="0" documentId="13_ncr:1_{0FE659AF-0AF3-452A-8B61-323993C1C006}" xr6:coauthVersionLast="47" xr6:coauthVersionMax="47" xr10:uidLastSave="{00000000-0000-0000-0000-000000000000}"/>
  <workbookProtection workbookAlgorithmName="SHA-512" workbookHashValue="tv9koT5uKCJpGA+uWpABDEkwfj8RGkjaLc3Iwkh9q8LaP1CqYqjy3VYmqzwu9CDaRjhEKpebSAJLpVaGlDFRew==" workbookSaltValue="MHGFf48HVRi7AHbSd8/Q6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<sst xmlns="http://schemas.openxmlformats.org/spreadsheetml/2006/main" count="236" uniqueCount="121">
  <si>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</si>
  <si>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</si>
  <si>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</si>
  <si>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</si>
  <si>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</si>
  <si>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</si>
  <si>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</si>
  <si>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</si>
  <si>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</si>
  <si>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</si>
  <si>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</si>
  <si>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</si>
  <si>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</si>
  <si>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</si>
  <si>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</si>
  <si>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</si>
  <si>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</si>
  <si>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</si>
  <si>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</si>
  <si>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</si>
  <si>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</si>
  <si>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</si>
  <si>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</si>
  <si>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</si>
  <si>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</si>
  <si>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</si>
  <si>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</si>
  <si>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</si>
  <si>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</si>
  <si>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</si>
  <si>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</si>
  <si>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</si>
  <si>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</si>
  <si>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</si>
  <si>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</si>
  <si>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</si>
  <si>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</si>
  <si>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</si>
  <si>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</si>
  <si>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</si>
  <si>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</si>
  <si>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</si>
  <si>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</si>
  <si>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</si>
  <si>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</si>
  <si>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</si>
  <si>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</si>
  <si>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</si>
  <si>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</si>
  <si>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</si>
  <si>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</si>
  <si>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</si>
  <si>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</si>
  <si>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</si>
  <si>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</si>
  <si>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</si>
  <si>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</si>
  <si>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</si>
  <si>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</si>
  <si>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</si>
  <si>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</si>
  <si>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</si>
  <si>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</si>
  <si>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</si>
  <si>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</si>
  <si>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</si>
  <si>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</si>
  <si>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</si>
  <si>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</si>
  <si>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</si>
  <si>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</si>
  <si>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</si>
  <si>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</si>
  <si>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</si>
  <si>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</si>
  <si>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</si>
  <si>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</si>
  <si>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</si>
  <si>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</si>
  <si>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</si>
  <si>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</si>
  <si>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</si>
  <si>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</si>
  <si>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</si>
  <si>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</si>
  <si>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</si>
  <si>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</si>
  <si>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</si>
  <si>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</si>
  <si>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</si>
  <si>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</si>
  <si>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</si>
  <si>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</si>
  <si>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</si>
  <si>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</si>
  <si>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</si>
  <si>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</si>
  <si>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</si>
  <si>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</si>
  <si>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</si>
  <si>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</si>
  <si>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</si>
  <si>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</si>
  <si>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</si>
  <si>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</si>
  <si>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</si>
  <si>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</si>
  <si>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</si>
  <si>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</si>
  <si>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</si>
  <si>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</si>
  <si>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</si>
  <si>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</si>
  <si>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</si>
  <si>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</si>
  <si>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</si>
  <si>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</si>
  <si>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</si>
  <si>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特定環境保全公共下水道の処理場及び管渠設備については、供用開始から19年が経過し、機械設備や電気設備の耐用年数が概ね10年から20年となっていることから、計画的な処理場設備の更新が必要となってきます。
　老朽化の指標である管渠老朽化率や管渠改善率については、下水道管路の耐用年数を超過するものが少ない状況であり、老朽管の更新は実施していないため数値は表記されておりません。しかしながら、管渠（下水道路）等の老朽化についても、耐用年数だけでなく管種や劣化状況等にも注視し、定期的な点検を実施して安全安心な下水道事業の運営に努めていく必要があります。</t>
    </r>
    <rPh sb="28" eb="30">
      <t>キョウヨウ</t>
    </rPh>
    <rPh sb="78" eb="81">
      <t>ケイカクテキ</t>
    </rPh>
    <rPh sb="176" eb="178">
      <t>ヒョウキ</t>
    </rPh>
    <phoneticPr fontId="4"/>
  </si>
  <si>
    <t>　特定環境保全公共下水道処理区域は、高齢化率も高く人口減少が進んでいる状況であり、使用料収入の増加及び水洗化率の向上は厳しい状況となっています。
　事業経営のためには一般会計からの繰入金が不可欠であり、現行の経営戦略により、経営基盤強化と財政マネジメントの向上を図り、持続可能な事業経営を実施してく必要があります。
　令和４年度から企業会計となることから、資産の管理・財政状況を把握したうえで、持続可能な事業経営を実施していきたいと考えています。</t>
    <rPh sb="25" eb="27">
      <t>ジンコウ</t>
    </rPh>
    <rPh sb="27" eb="29">
      <t>ゲンショウ</t>
    </rPh>
    <rPh sb="30" eb="31">
      <t>スス</t>
    </rPh>
    <rPh sb="41" eb="44">
      <t>シヨウリョウ</t>
    </rPh>
    <rPh sb="76" eb="78">
      <t>ケイエイ</t>
    </rPh>
    <rPh sb="101" eb="103">
      <t>ゲンコウ</t>
    </rPh>
    <rPh sb="141" eb="143">
      <t>ケイエイ</t>
    </rPh>
    <rPh sb="149" eb="151">
      <t>ヒツヨウ</t>
    </rPh>
    <phoneticPr fontId="4"/>
  </si>
  <si>
    <r>
      <t>※令和4年度から地方公営企業法を適用し、企業会計となることから令和３年度は打切決算を行っています。
①収益的収支比率
　</t>
    </r>
    <r>
      <rPr>
        <sz val="10"/>
        <rFont val="ＭＳ ゴシック"/>
        <family val="3"/>
        <charset val="128"/>
      </rPr>
      <t>使用料収入の減少、費用については地方債償還金の増加、維持管理費は減少していますが、一般会計からの繰入金により賄っている状況です。</t>
    </r>
    <r>
      <rPr>
        <sz val="10"/>
        <color rgb="FF0000FF"/>
        <rFont val="ＭＳ ゴシック"/>
        <family val="3"/>
        <charset val="128"/>
      </rPr>
      <t xml:space="preserve">
</t>
    </r>
    <r>
      <rPr>
        <sz val="10"/>
        <rFont val="ＭＳ ゴシック"/>
        <family val="3"/>
        <charset val="128"/>
      </rPr>
      <t>④企業債残高対事業規模比率
　地方債現在高は減少していきますが、一般会計からの基準外繰入等で賄っている状況です。
⑤経費回収率
　使用料で回収すべき経費をどの程度賄えているかの指標です。人口減少や高齢化が進み使用料収入の増加が見込めないため計画的な維持管理に務める必要があります。</t>
    </r>
    <r>
      <rPr>
        <sz val="10"/>
        <color rgb="FF0000FF"/>
        <rFont val="ＭＳ ゴシック"/>
        <family val="3"/>
        <charset val="128"/>
      </rPr>
      <t xml:space="preserve">
</t>
    </r>
    <r>
      <rPr>
        <sz val="10"/>
        <rFont val="ＭＳ ゴシック"/>
        <family val="3"/>
        <charset val="128"/>
      </rPr>
      <t>⑥汚水処理原価
　汚水処理の施設整備や維持管理費の両方を含めた汚水処理コストの指標です。令和３年度は汚水処理に係る経費が減少のため当該指標が低くなっております。</t>
    </r>
    <r>
      <rPr>
        <sz val="10"/>
        <color rgb="FF0000FF"/>
        <rFont val="ＭＳ ゴシック"/>
        <family val="3"/>
        <charset val="128"/>
      </rPr>
      <t xml:space="preserve">
</t>
    </r>
    <r>
      <rPr>
        <sz val="10"/>
        <rFont val="ＭＳ ゴシック"/>
        <family val="3"/>
        <charset val="128"/>
      </rPr>
      <t>⑦施設利用率
　施設の利用状況や規模を判断する指標です。処理場建設時は50％を超える施設利用率を見込んでいましたが、30％前後で推移しております。処理区域内人口の減少、節水型設備の普及等により低くなっている状況です。</t>
    </r>
    <r>
      <rPr>
        <sz val="10"/>
        <color rgb="FF0000FF"/>
        <rFont val="ＭＳ ゴシック"/>
        <family val="3"/>
        <charset val="128"/>
      </rPr>
      <t xml:space="preserve">
</t>
    </r>
    <r>
      <rPr>
        <sz val="10"/>
        <rFont val="ＭＳ ゴシック"/>
        <family val="3"/>
        <charset val="128"/>
      </rPr>
      <t>⑧水洗化率
　類似団体平均値と同程度で推移しています。今後も水洗化普及促進に向けた啓発を実施し、指標の向上に努めていきます。</t>
    </r>
    <rPh sb="61" eb="64">
      <t>シヨウリョウ</t>
    </rPh>
    <rPh sb="64" eb="66">
      <t>シュウニュウ</t>
    </rPh>
    <rPh sb="67" eb="69">
      <t>ゲンショウ</t>
    </rPh>
    <rPh sb="70" eb="72">
      <t>ヒヨウ</t>
    </rPh>
    <rPh sb="80" eb="82">
      <t>ショウカン</t>
    </rPh>
    <rPh sb="82" eb="83">
      <t>キン</t>
    </rPh>
    <rPh sb="84" eb="86">
      <t>ゾウカ</t>
    </rPh>
    <rPh sb="87" eb="92">
      <t>イジカンリヒ</t>
    </rPh>
    <rPh sb="93" eb="95">
      <t>ゲンショウ</t>
    </rPh>
    <rPh sb="102" eb="104">
      <t>イッパン</t>
    </rPh>
    <rPh sb="104" eb="106">
      <t>カイケイ</t>
    </rPh>
    <rPh sb="109" eb="112">
      <t>クリイレキン</t>
    </rPh>
    <rPh sb="115" eb="116">
      <t>マカナ</t>
    </rPh>
    <rPh sb="120" eb="122">
      <t>ジョウキョウ</t>
    </rPh>
    <rPh sb="172" eb="173">
      <t>マカナ</t>
    </rPh>
    <rPh sb="191" eb="194">
      <t>シヨウリョウ</t>
    </rPh>
    <rPh sb="195" eb="197">
      <t>カイシュウ</t>
    </rPh>
    <rPh sb="200" eb="202">
      <t>ケイヒ</t>
    </rPh>
    <rPh sb="205" eb="207">
      <t>テイド</t>
    </rPh>
    <rPh sb="207" eb="208">
      <t>マカナ</t>
    </rPh>
    <rPh sb="214" eb="216">
      <t>シヒョウ</t>
    </rPh>
    <rPh sb="219" eb="221">
      <t>ジンコウ</t>
    </rPh>
    <rPh sb="221" eb="223">
      <t>ゲンショウ</t>
    </rPh>
    <rPh sb="224" eb="227">
      <t>コウレイカ</t>
    </rPh>
    <rPh sb="228" eb="229">
      <t>スス</t>
    </rPh>
    <rPh sb="230" eb="233">
      <t>シヨウリョウ</t>
    </rPh>
    <rPh sb="233" eb="235">
      <t>シュウニュウ</t>
    </rPh>
    <rPh sb="236" eb="238">
      <t>ゾウカ</t>
    </rPh>
    <rPh sb="239" eb="241">
      <t>ミコ</t>
    </rPh>
    <rPh sb="246" eb="249">
      <t>ケイカクテキ</t>
    </rPh>
    <rPh sb="250" eb="252">
      <t>イジ</t>
    </rPh>
    <rPh sb="252" eb="254">
      <t>カンリ</t>
    </rPh>
    <rPh sb="255" eb="256">
      <t>ツト</t>
    </rPh>
    <rPh sb="258" eb="260">
      <t>ヒツヨウ</t>
    </rPh>
    <rPh sb="319" eb="321">
      <t>レイワ</t>
    </rPh>
    <rPh sb="322" eb="324">
      <t>ネンド</t>
    </rPh>
    <rPh sb="326" eb="328">
      <t>オスイ</t>
    </rPh>
    <rPh sb="328" eb="330">
      <t>ショリ</t>
    </rPh>
    <rPh sb="331" eb="332">
      <t>カカ</t>
    </rPh>
    <rPh sb="333" eb="335">
      <t>ケイヒ</t>
    </rPh>
    <rPh sb="336" eb="338">
      <t>ゲンショウ</t>
    </rPh>
    <rPh sb="341" eb="343">
      <t>トウガイ</t>
    </rPh>
    <rPh sb="343" eb="345">
      <t>シヒョウ</t>
    </rPh>
    <rPh sb="346" eb="347">
      <t>ヒク</t>
    </rPh>
    <rPh sb="365" eb="367">
      <t>シセツ</t>
    </rPh>
    <rPh sb="368" eb="370">
      <t>リヨウ</t>
    </rPh>
    <rPh sb="370" eb="372">
      <t>ジョウキョウ</t>
    </rPh>
    <rPh sb="373" eb="375">
      <t>キボ</t>
    </rPh>
    <rPh sb="376" eb="378">
      <t>ハンダン</t>
    </rPh>
    <rPh sb="380" eb="382">
      <t>シヒョウ</t>
    </rPh>
    <rPh sb="418" eb="420">
      <t>ゼンゴ</t>
    </rPh>
    <rPh sb="476" eb="478">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</si>
</sst>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0000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B6-4D4B-A674-B3F074AC7B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D5B6-4D4B-A674-B3F074AC7B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30.76</c:v>
                </c:pt>
                <c:pt idx="1">
                  <c:v>30.22</c:v>
                </c:pt>
                <c:pt idx="2">
                  <c:v>31.96</c:v>
                </c:pt>
                <c:pt idx="3">
                  <c:v>29.89</c:v>
                </c:pt>
                <c:pt idx="4">
                  <c:v>28.37</c:v>
                </c:pt>
              </c:numCache>
            </c:numRef>
          </c:val>
          <c:extLst>
            <c:ext xmlns:c16="http://schemas.microsoft.com/office/drawing/2014/chart" uri="{C3380CC4-5D6E-409C-BE32-E72D297353CC}">
              <c16:uniqueId val="{00000000-B9A3-4880-8A8E-04BB289921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B9A3-4880-8A8E-04BB289921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83.01</c:v>
                </c:pt>
                <c:pt idx="1">
                  <c:v>83.5</c:v>
                </c:pt>
                <c:pt idx="2">
                  <c:v>84.91</c:v>
                </c:pt>
                <c:pt idx="3">
                  <c:v>85.1</c:v>
                </c:pt>
                <c:pt idx="4">
                  <c:v>84.7</c:v>
                </c:pt>
              </c:numCache>
            </c:numRef>
          </c:val>
          <c:extLst>
            <c:ext xmlns:c16="http://schemas.microsoft.com/office/drawing/2014/chart" uri="{C3380CC4-5D6E-409C-BE32-E72D297353CC}">
              <c16:uniqueId val="{00000000-3293-4AB1-88F7-BF49FECAF3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293-4AB1-88F7-BF49FECAF3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91.31</c:v>
                </c:pt>
                <c:pt idx="1">
                  <c:v>73.95</c:v>
                </c:pt>
                <c:pt idx="2">
                  <c:v>79.819999999999993</c:v>
                </c:pt>
                <c:pt idx="3">
                  <c:v>89.33</c:v>
                </c:pt>
                <c:pt idx="4">
                  <c:v>89.05</c:v>
                </c:pt>
              </c:numCache>
            </c:numRef>
          </c:val>
          <c:extLst>
            <c:ext xmlns:c16="http://schemas.microsoft.com/office/drawing/2014/chart" uri="{C3380CC4-5D6E-409C-BE32-E72D297353CC}">
              <c16:uniqueId val="{00000000-6298-4CB2-947C-F3F208601C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8-4CB2-947C-F3F208601C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72-4186-A676-16E4500B24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72-4186-A676-16E4500B24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D-4BC8-9591-DCC18EC9D5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D-4BC8-9591-DCC18EC9D5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77-4331-8C04-82D0E3A6B8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77-4331-8C04-82D0E3A6B8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C-414E-AD79-B3700AEE7A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C-414E-AD79-B3700AEE7A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B5-45EF-9650-258663CBC4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B6B5-45EF-9650-258663CBC4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99.76</c:v>
                </c:pt>
                <c:pt idx="1">
                  <c:v>68.760000000000005</c:v>
                </c:pt>
                <c:pt idx="2">
                  <c:v>67.19</c:v>
                </c:pt>
                <c:pt idx="3">
                  <c:v>118.91</c:v>
                </c:pt>
                <c:pt idx="4">
                  <c:v>120.72</c:v>
                </c:pt>
              </c:numCache>
            </c:numRef>
          </c:val>
          <c:extLst>
            <c:ext xmlns:c16="http://schemas.microsoft.com/office/drawing/2014/chart" uri="{C3380CC4-5D6E-409C-BE32-E72D297353CC}">
              <c16:uniqueId val="{00000000-1E26-4FAD-B152-3F19C73BE5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E26-4FAD-B152-3F19C73BE5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175.87</c:v>
                </c:pt>
                <c:pt idx="1">
                  <c:v>255.81</c:v>
                </c:pt>
                <c:pt idx="2">
                  <c:v>264.89</c:v>
                </c:pt>
                <c:pt idx="3">
                  <c:v>150.54</c:v>
                </c:pt>
                <c:pt idx="4">
                  <c:v>135.6</c:v>
                </c:pt>
              </c:numCache>
            </c:numRef>
          </c:val>
          <c:extLst>
            <c:ext xmlns:c16="http://schemas.microsoft.com/office/drawing/2014/chart" uri="{C3380CC4-5D6E-409C-BE32-E72D297353CC}">
              <c16:uniqueId val="{00000000-81FD-4314-B34A-C9AF405493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1FD-4314-B34A-C9AF405493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富良野市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20617</v>
      </c>
      <c r="AM8" s="42"/>
      <c r="AN8" s="42"/>
      <c r="AO8" s="42"/>
      <c r="AP8" s="42"/>
      <c r="AQ8" s="42"/>
      <c r="AR8" s="42"/>
      <c r="AS8" s="42"/>
      <c r="AT8" s="35">
        <f>データ!T6</f>
        <v>600.71</v>
      </c>
      <c r="AU8" s="35"/>
      <c r="AV8" s="35"/>
      <c r="AW8" s="35"/>
      <c r="AX8" s="35"/>
      <c r="AY8" s="35"/>
      <c r="AZ8" s="35"/>
      <c r="BA8" s="35"/>
      <c r="BB8" s="35">
        <f>データ!U6</f>
        <v>34.32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5.41</v>
      </c>
      <c r="Q10" s="35"/>
      <c r="R10" s="35"/>
      <c r="S10" s="35"/>
      <c r="T10" s="35"/>
      <c r="U10" s="35"/>
      <c r="V10" s="35"/>
      <c r="W10" s="35">
        <f>データ!Q6</f>
        <v>86.54</v>
      </c>
      <c r="X10" s="35"/>
      <c r="Y10" s="35"/>
      <c r="Z10" s="35"/>
      <c r="AA10" s="35"/>
      <c r="AB10" s="35"/>
      <c r="AC10" s="35"/>
      <c r="AD10" s="42">
        <f>データ!R6</f>
        <v>3542</v>
      </c>
      <c r="AE10" s="42"/>
      <c r="AF10" s="42"/>
      <c r="AG10" s="42"/>
      <c r="AH10" s="42"/>
      <c r="AI10" s="42"/>
      <c r="AJ10" s="42"/>
      <c r="AK10" s="2"/>
      <c r="AL10" s="42">
        <f>データ!V6</f>
        <v>1098</v>
      </c>
      <c r="AM10" s="42"/>
      <c r="AN10" s="42"/>
      <c r="AO10" s="42"/>
      <c r="AP10" s="42"/>
      <c r="AQ10" s="42"/>
      <c r="AR10" s="42"/>
      <c r="AS10" s="42"/>
      <c r="AT10" s="35">
        <f>データ!W6</f>
        <v>0.66</v>
      </c>
      <c r="AU10" s="35"/>
      <c r="AV10" s="35"/>
      <c r="AW10" s="35"/>
      <c r="AX10" s="35"/>
      <c r="AY10" s="35"/>
      <c r="AZ10" s="35"/>
      <c r="BA10" s="35"/>
      <c r="BB10" s="35">
        <f>データ!X6</f>
        <v>1663.64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o/uJrAy1kesZKJsj8yu5cydh1iEJoRH70Hl2lgshRjO2qSRAG2Mp6RRqK+VehmCLGsMtVA0rpA9tZk1Euvtz/A==" saltValue="X5qnh6iygzefONqkw42jp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80" t="s">
        <v>55</v>
      </c>
      <c r="I3" s="81"/>
      <c r="J3" s="81"/>
      <c r="K3" s="81"/>
      <c r="L3" s="81"/>
      <c r="M3" s="81"/>
      <c r="N3" s="81"/>
      <c r="O3" s="81"/>
      <c r="P3" s="81"/>
      <c r="Q3" s="81"/>
      <c r="R3" s="81"/>
      <c r="S3" s="81"/>
      <c r="T3" s="81"/>
      <c r="U3" s="81"/>
      <c r="V3" s="81"/>
      <c r="W3" s="81"/>
      <c r="X3" s="82"/>
      <c r="Y3" s="86" t="s">
        <v>56</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57</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58</v>
      </c>
      <c r="B4" s="16"/>
      <c r="C4" s="16"/>
      <c r="D4" s="16"/>
      <c r="E4" s="16"/>
      <c r="F4" s="16"/>
      <c r="G4" s="16"/>
      <c r="H4" s="83"/>
      <c r="I4" s="84"/>
      <c r="J4" s="84"/>
      <c r="K4" s="84"/>
      <c r="L4" s="84"/>
      <c r="M4" s="84"/>
      <c r="N4" s="84"/>
      <c r="O4" s="84"/>
      <c r="P4" s="84"/>
      <c r="Q4" s="84"/>
      <c r="R4" s="84"/>
      <c r="S4" s="84"/>
      <c r="T4" s="84"/>
      <c r="U4" s="84"/>
      <c r="V4" s="84"/>
      <c r="W4" s="84"/>
      <c r="X4" s="85"/>
      <c r="Y4" s="79" t="s">
        <v>59</v>
      </c>
      <c r="Z4" s="79"/>
      <c r="AA4" s="79"/>
      <c r="AB4" s="79"/>
      <c r="AC4" s="79"/>
      <c r="AD4" s="79"/>
      <c r="AE4" s="79"/>
      <c r="AF4" s="79"/>
      <c r="AG4" s="79"/>
      <c r="AH4" s="79"/>
      <c r="AI4" s="79"/>
      <c r="AJ4" s="79" t="s">
        <v>60</v>
      </c>
      <c r="AK4" s="79"/>
      <c r="AL4" s="79"/>
      <c r="AM4" s="79"/>
      <c r="AN4" s="79"/>
      <c r="AO4" s="79"/>
      <c r="AP4" s="79"/>
      <c r="AQ4" s="79"/>
      <c r="AR4" s="79"/>
      <c r="AS4" s="79"/>
      <c r="AT4" s="79"/>
      <c r="AU4" s="79" t="s">
        <v>61</v>
      </c>
      <c r="AV4" s="79"/>
      <c r="AW4" s="79"/>
      <c r="AX4" s="79"/>
      <c r="AY4" s="79"/>
      <c r="AZ4" s="79"/>
      <c r="BA4" s="79"/>
      <c r="BB4" s="79"/>
      <c r="BC4" s="79"/>
      <c r="BD4" s="79"/>
      <c r="BE4" s="79"/>
      <c r="BF4" s="79" t="s">
        <v>62</v>
      </c>
      <c r="BG4" s="79"/>
      <c r="BH4" s="79"/>
      <c r="BI4" s="79"/>
      <c r="BJ4" s="79"/>
      <c r="BK4" s="79"/>
      <c r="BL4" s="79"/>
      <c r="BM4" s="79"/>
      <c r="BN4" s="79"/>
      <c r="BO4" s="79"/>
      <c r="BP4" s="79"/>
      <c r="BQ4" s="79" t="s">
        <v>63</v>
      </c>
      <c r="BR4" s="79"/>
      <c r="BS4" s="79"/>
      <c r="BT4" s="79"/>
      <c r="BU4" s="79"/>
      <c r="BV4" s="79"/>
      <c r="BW4" s="79"/>
      <c r="BX4" s="79"/>
      <c r="BY4" s="79"/>
      <c r="BZ4" s="79"/>
      <c r="CA4" s="79"/>
      <c r="CB4" s="79" t="s">
        <v>64</v>
      </c>
      <c r="CC4" s="79"/>
      <c r="CD4" s="79"/>
      <c r="CE4" s="79"/>
      <c r="CF4" s="79"/>
      <c r="CG4" s="79"/>
      <c r="CH4" s="79"/>
      <c r="CI4" s="79"/>
      <c r="CJ4" s="79"/>
      <c r="CK4" s="79"/>
      <c r="CL4" s="79"/>
      <c r="CM4" s="79" t="s">
        <v>65</v>
      </c>
      <c r="CN4" s="79"/>
      <c r="CO4" s="79"/>
      <c r="CP4" s="79"/>
      <c r="CQ4" s="79"/>
      <c r="CR4" s="79"/>
      <c r="CS4" s="79"/>
      <c r="CT4" s="79"/>
      <c r="CU4" s="79"/>
      <c r="CV4" s="79"/>
      <c r="CW4" s="79"/>
      <c r="CX4" s="79" t="s">
        <v>66</v>
      </c>
      <c r="CY4" s="79"/>
      <c r="CZ4" s="79"/>
      <c r="DA4" s="79"/>
      <c r="DB4" s="79"/>
      <c r="DC4" s="79"/>
      <c r="DD4" s="79"/>
      <c r="DE4" s="79"/>
      <c r="DF4" s="79"/>
      <c r="DG4" s="79"/>
      <c r="DH4" s="79"/>
      <c r="DI4" s="79" t="s">
        <v>67</v>
      </c>
      <c r="DJ4" s="79"/>
      <c r="DK4" s="79"/>
      <c r="DL4" s="79"/>
      <c r="DM4" s="79"/>
      <c r="DN4" s="79"/>
      <c r="DO4" s="79"/>
      <c r="DP4" s="79"/>
      <c r="DQ4" s="79"/>
      <c r="DR4" s="79"/>
      <c r="DS4" s="79"/>
      <c r="DT4" s="79" t="s">
        <v>68</v>
      </c>
      <c r="DU4" s="79"/>
      <c r="DV4" s="79"/>
      <c r="DW4" s="79"/>
      <c r="DX4" s="79"/>
      <c r="DY4" s="79"/>
      <c r="DZ4" s="79"/>
      <c r="EA4" s="79"/>
      <c r="EB4" s="79"/>
      <c r="EC4" s="79"/>
      <c r="ED4" s="79"/>
      <c r="EE4" s="79" t="s">
        <v>69</v>
      </c>
      <c r="EF4" s="79"/>
      <c r="EG4" s="79"/>
      <c r="EH4" s="79"/>
      <c r="EI4" s="79"/>
      <c r="EJ4" s="79"/>
      <c r="EK4" s="79"/>
      <c r="EL4" s="79"/>
      <c r="EM4" s="79"/>
      <c r="EN4" s="79"/>
      <c r="EO4" s="79"/>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12297</v>
      </c>
      <c r="D6" s="19">
        <f t="shared" si="3"/>
        <v>47</v>
      </c>
      <c r="E6" s="19">
        <f t="shared" si="3"/>
        <v>17</v>
      </c>
      <c r="F6" s="19">
        <f t="shared" si="3"/>
        <v>4</v>
      </c>
      <c r="G6" s="19">
        <f t="shared" si="3"/>
        <v>0</v>
      </c>
      <c r="H6" s="19" t="str">
        <f t="shared" si="3"/>
        <v>北海道　富良野市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5.41</v>
      </c>
      <c r="Q6" s="20">
        <f t="shared" si="3"/>
        <v>86.54</v>
      </c>
      <c r="R6" s="20">
        <f t="shared" si="3"/>
        <v>3542</v>
      </c>
      <c r="S6" s="20">
        <f t="shared" si="3"/>
        <v>20617</v>
      </c>
      <c r="T6" s="20">
        <f t="shared" si="3"/>
        <v>600.71</v>
      </c>
      <c r="U6" s="20">
        <f t="shared" si="3"/>
        <v>34.32</v>
      </c>
      <c r="V6" s="20">
        <f t="shared" si="3"/>
        <v>1098</v>
      </c>
      <c r="W6" s="20">
        <f t="shared" si="3"/>
        <v>0.66</v>
      </c>
      <c r="X6" s="20">
        <f t="shared" si="3"/>
        <v>1663.64</v>
      </c>
      <c r="Y6" s="21">
        <f>IF(Y7="",NA(),Y7)</f>
        <v>91.31</v>
      </c>
      <c r="Z6" s="21">
        <f t="shared" ref="Z6:AH6" si="4">IF(Z7="",NA(),Z7)</f>
        <v>73.95</v>
      </c>
      <c r="AA6" s="21">
        <f t="shared" si="4"/>
        <v>79.819999999999993</v>
      </c>
      <c r="AB6" s="21">
        <f t="shared" si="4"/>
        <v>89.33</v>
      </c>
      <c r="AC6" s="21">
        <f t="shared" si="4"/>
        <v>89.05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99.76</v>
      </c>
      <c r="BR6" s="21">
        <f t="shared" ref="BR6:BZ6" si="8">IF(BR7="",NA(),BR7)</f>
        <v>68.760000000000005</v>
      </c>
      <c r="BS6" s="21">
        <f t="shared" si="8"/>
        <v>67.19</v>
      </c>
      <c r="BT6" s="21">
        <f t="shared" si="8"/>
        <v>118.91</v>
      </c>
      <c r="BU6" s="21">
        <f t="shared" si="8"/>
        <v>120.72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175.87</v>
      </c>
      <c r="CC6" s="21">
        <f t="shared" ref="CC6:CK6" si="9">IF(CC7="",NA(),CC7)</f>
        <v>255.81</v>
      </c>
      <c r="CD6" s="21">
        <f t="shared" si="9"/>
        <v>264.89</v>
      </c>
      <c r="CE6" s="21">
        <f t="shared" si="9"/>
        <v>150.54</v>
      </c>
      <c r="CF6" s="21">
        <f t="shared" si="9"/>
        <v>135.6</v>
      </c>
      <c r="CG6" s="21">
        <f t="shared" si="9"/>
        <v>221.81</v>
      </c>
      <c r="CH6" s="21">
        <f t="shared" si="9"/>
        <v>230.02</v>
      </c>
      <c r="CI6" s="21">
        <f t="shared" si="9"/>
        <v>228.47</v>
      </c>
      <c r="CJ6" s="21">
        <f t="shared" si="9"/>
        <v>224.88</v>
      </c>
      <c r="CK6" s="21">
        <f t="shared" si="9"/>
        <v>228.64</v>
      </c>
      <c r="CL6" s="20" t="str">
        <f>IF(CL7="","",IF(CL7="-","【-】","【"&amp;SUBSTITUTE(TEXT(CL7,"#,##0.00"),"-","△")&amp;"】"))</f>
        <v>【216.39】</v>
      </c>
      <c r="CM6" s="21">
        <f>IF(CM7="",NA(),CM7)</f>
        <v>30.76</v>
      </c>
      <c r="CN6" s="21">
        <f t="shared" ref="CN6:CV6" si="10">IF(CN7="",NA(),CN7)</f>
        <v>30.22</v>
      </c>
      <c r="CO6" s="21">
        <f t="shared" si="10"/>
        <v>31.96</v>
      </c>
      <c r="CP6" s="21">
        <f t="shared" si="10"/>
        <v>29.89</v>
      </c>
      <c r="CQ6" s="21">
        <f t="shared" si="10"/>
        <v>28.37</v>
      </c>
      <c r="CR6" s="21">
        <f t="shared" si="10"/>
        <v>43.36</v>
      </c>
      <c r="CS6" s="21">
        <f t="shared" si="10"/>
        <v>42.56</v>
      </c>
      <c r="CT6" s="21">
        <f t="shared" si="10"/>
        <v>42.47</v>
      </c>
      <c r="CU6" s="21">
        <f t="shared" si="10"/>
        <v>42.4</v>
      </c>
      <c r="CV6" s="21">
        <f t="shared" si="10"/>
        <v>42.28</v>
      </c>
      <c r="CW6" s="20" t="str">
        <f>IF(CW7="","",IF(CW7="-","【-】","【"&amp;SUBSTITUTE(TEXT(CW7,"#,##0.00"),"-","△")&amp;"】"))</f>
        <v>【42.57】</v>
      </c>
      <c r="CX6" s="21">
        <f>IF(CX7="",NA(),CX7)</f>
        <v>83.01</v>
      </c>
      <c r="CY6" s="21">
        <f t="shared" ref="CY6:DG6" si="11">IF(CY7="",NA(),CY7)</f>
        <v>83.5</v>
      </c>
      <c r="CZ6" s="21">
        <f t="shared" si="11"/>
        <v>84.91</v>
      </c>
      <c r="DA6" s="21">
        <f t="shared" si="11"/>
        <v>85.1</v>
      </c>
      <c r="DB6" s="21">
        <f t="shared" si="11"/>
        <v>84.7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12297</v>
      </c>
      <c r="D7" s="23">
        <v>47</v>
      </c>
      <c r="E7" s="23">
        <v>17</v>
      </c>
      <c r="F7" s="23">
        <v>4</v>
      </c>
      <c r="G7" s="23">
        <v>0</v>
      </c>
      <c r="H7" s="23" t="s">
        <v>99</v>
      </c>
      <c r="I7" s="23" t="s">
        <v>100</v>
      </c>
      <c r="J7" s="23" t="s">
        <v>101</v>
      </c>
      <c r="K7" s="23" t="s">
        <v>102</v>
      </c>
      <c r="L7" s="23" t="s">
        <v>103</v>
      </c>
      <c r="M7" s="23" t="s">
        <v>104</v>
      </c>
      <c r="N7" s="24" t="s">
        <v>105</v>
      </c>
      <c r="O7" s="24" t="s">
        <v>106</v>
      </c>
      <c r="P7" s="24">
        <v>5.41</v>
      </c>
      <c r="Q7" s="24">
        <v>86.54</v>
      </c>
      <c r="R7" s="24">
        <v>3542</v>
      </c>
      <c r="S7" s="24">
        <v>20617</v>
      </c>
      <c r="T7" s="24">
        <v>600.71</v>
      </c>
      <c r="U7" s="24">
        <v>34.32</v>
      </c>
      <c r="V7" s="24">
        <v>1098</v>
      </c>
      <c r="W7" s="24">
        <v>0.66</v>
      </c>
      <c r="X7" s="24">
        <v>1663.64</v>
      </c>
      <c r="Y7" s="24">
        <v>91.31</v>
      </c>
      <c r="Z7" s="24">
        <v>73.95</v>
      </c>
      <c r="AA7" s="24">
        <v>79.819999999999993</v>
      </c>
      <c r="AB7" s="24">
        <v>89.33</v>
      </c>
      <c r="AC7" s="24">
        <v>89.05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99.76</v>
      </c>
      <c r="BR7" s="24">
        <v>68.760000000000005</v>
      </c>
      <c r="BS7" s="24">
        <v>67.19</v>
      </c>
      <c r="BT7" s="24">
        <v>118.91</v>
      </c>
      <c r="BU7" s="24">
        <v>120.72</v>
      </c>
      <c r="BV7" s="24">
        <v>74.3</v>
      </c>
      <c r="BW7" s="24">
        <v>72.260000000000005</v>
      </c>
      <c r="BX7" s="24">
        <v>71.84</v>
      </c>
      <c r="BY7" s="24">
        <v>73.36</v>
      </c>
      <c r="BZ7" s="24">
        <v>72.599999999999994</v>
      </c>
      <c r="CA7" s="24">
        <v>75.31</v>
      </c>
      <c r="CB7" s="24">
        <v>175.87</v>
      </c>
      <c r="CC7" s="24">
        <v>255.81</v>
      </c>
      <c r="CD7" s="24">
        <v>264.89</v>
      </c>
      <c r="CE7" s="24">
        <v>150.54</v>
      </c>
      <c r="CF7" s="24">
        <v>135.6</v>
      </c>
      <c r="CG7" s="24">
        <v>221.81</v>
      </c>
      <c r="CH7" s="24">
        <v>230.02</v>
      </c>
      <c r="CI7" s="24">
        <v>228.47</v>
      </c>
      <c r="CJ7" s="24">
        <v>224.88</v>
      </c>
      <c r="CK7" s="24">
        <v>228.64</v>
      </c>
      <c r="CL7" s="24">
        <v>216.39</v>
      </c>
      <c r="CM7" s="24">
        <v>30.76</v>
      </c>
      <c r="CN7" s="24">
        <v>30.22</v>
      </c>
      <c r="CO7" s="24">
        <v>31.96</v>
      </c>
      <c r="CP7" s="24">
        <v>29.89</v>
      </c>
      <c r="CQ7" s="24">
        <v>28.37</v>
      </c>
      <c r="CR7" s="24">
        <v>43.36</v>
      </c>
      <c r="CS7" s="24">
        <v>42.56</v>
      </c>
      <c r="CT7" s="24">
        <v>42.47</v>
      </c>
      <c r="CU7" s="24">
        <v>42.4</v>
      </c>
      <c r="CV7" s="24">
        <v>42.28</v>
      </c>
      <c r="CW7" s="24">
        <v>42.57</v>
      </c>
      <c r="CX7" s="24">
        <v>83.01</v>
      </c>
      <c r="CY7" s="24">
        <v>83.5</v>
      </c>
      <c r="CZ7" s="24">
        <v>84.91</v>
      </c>
      <c r="DA7" s="24">
        <v>85.1</v>
      </c>
      <c r="DB7" s="24">
        <v>84.7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関澤　弘美</cp:lastModifiedBy>
  <dcterms:created xsi:type="dcterms:W3CDTF">2023-01-12T23:54:50Z</dcterms:created>
  <dcterms:modified xsi:type="dcterms:W3CDTF">2023-01-19T10:58:48Z</dcterms:modified>
  <cp:category/>
</cp:coreProperties>
</file>