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R2（令和元年度決算）\20210114【照会：1／22（金）〆】公営企業に係る経営比較分析表（令和元年度決算）の分析等について\【経営比較分析表】2019_012297_47_1718（公共・特環）\"/>
    </mc:Choice>
  </mc:AlternateContent>
  <workbookProtection workbookAlgorithmName="SHA-512" workbookHashValue="/7ODb5vfGY/Ulyro2mdrSuYBQUjLGvysmLOOJxhpNEWqgPbJ7tMBGYj1gwv8MvkxCQ0ZFb7iPKNofMs04+TOAA==" workbookSaltValue="rDaY51ZOiiXuQZDre5Epw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<sst xmlns="http://schemas.openxmlformats.org/spreadsheetml/2006/main" count="236" uniqueCount="121">
  <si>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</si>
  <si>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</si>
  <si>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</si>
  <si>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</si>
  <si>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</si>
  <si>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</si>
  <si>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</si>
  <si>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</si>
  <si>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</si>
  <si>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</si>
  <si>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</si>
  <si>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</si>
  <si>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</si>
  <si>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</si>
  <si>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</si>
  <si>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</si>
  <si>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</si>
  <si>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</si>
  <si>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</si>
  <si>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</si>
  <si>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</si>
  <si>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</si>
  <si>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</si>
  <si>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</si>
  <si>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</si>
  <si>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</si>
  <si>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</si>
  <si>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</si>
  <si>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</si>
  <si>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</si>
  <si>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</si>
  <si>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</si>
  <si>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</si>
  <si>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</si>
  <si>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</si>
  <si>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</si>
  <si>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</si>
  <si>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</si>
  <si>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</si>
  <si>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</si>
  <si>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</si>
  <si>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</si>
  <si>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</si>
  <si>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</si>
  <si>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</si>
  <si>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</si>
  <si>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</si>
  <si>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</si>
  <si>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</si>
  <si>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</si>
  <si>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</si>
  <si>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</si>
  <si>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</si>
  <si>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</si>
  <si>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</si>
  <si>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</si>
  <si>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</si>
  <si>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</si>
  <si>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</si>
  <si>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</si>
  <si>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</si>
  <si>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</si>
  <si>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</si>
  <si>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</si>
  <si>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</si>
  <si>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</si>
  <si>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</si>
  <si>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</si>
  <si>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</si>
  <si>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</si>
  <si>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</si>
  <si>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</si>
  <si>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</si>
  <si>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</si>
  <si>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</si>
  <si>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</si>
  <si>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</si>
  <si>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</si>
  <si>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</si>
  <si>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</si>
  <si>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</si>
  <si>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</si>
  <si>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</si>
  <si>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</si>
  <si>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</si>
  <si>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</si>
  <si>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</si>
  <si>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</si>
  <si>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</si>
  <si>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</si>
  <si>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</si>
  <si>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</si>
  <si>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</si>
  <si>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</si>
  <si>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</si>
  <si>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</si>
  <si>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</si>
  <si>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</si>
  <si>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</si>
  <si>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</si>
  <si>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</si>
  <si>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</si>
  <si>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</si>
  <si>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</si>
  <si>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</si>
  <si>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</si>
  <si>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</si>
  <si>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</si>
  <si>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</si>
  <si>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</si>
  <si>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</si>
  <si>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</si>
  <si>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</si>
  <si>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</si>
  <si>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</si>
  <si>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</si>
  <si>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</si>
  <si>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</si>
  <si>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の公共下水道事業は、平成２年に富良野処理場が供用開始されており、今後は、平成30年度に策定したストックマネジメント計画に基づき、機械設備、電気設備等の更新を実施していきます。老朽化の指標である管渠老朽化率や管渠改善率については、下水道管路の耐用年数を超過するものが少ない状況であり、老朽管の更新は実施していないため数値は標記されておりません。しかしながら、管渠（下水道路）等の老朽化についても、耐用年数だけでなく管種や劣化状況等にも注視し、定期的な点検を実施して安全安心な下水道事業の運営に努めていく必要があります。</t>
    <rPh sb="35" eb="37">
      <t>コンゴ</t>
    </rPh>
    <phoneticPr fontId="4"/>
  </si>
  <si>
    <t>　少子高齢化社会を迎え、人口減少が進む中で使用料収入の増加は見込めない状況であります。汚水処理原価や他の指標等の推移も予想しながら、経費節減に努めるとともに、老朽化対策や維持管理費の増加が予想される中で、平成28年度に策定した中長期的な収支計画（経営戦略）により、経営基盤強化と財政マネジメントの向上を図り、持続可能な事業経営を実施していく必要があります。
　現在、R4年度から公営企業会計の適用に向けて着手しており、資産の管理・財政状況を把握した上で、持続可能な事業経営を実施していきたいと考えています。</t>
    <rPh sb="6" eb="8">
      <t>シャカイ</t>
    </rPh>
    <rPh sb="161" eb="163">
      <t>ケイエイ</t>
    </rPh>
    <rPh sb="180" eb="182">
      <t>ゲンザイ</t>
    </rPh>
    <rPh sb="246" eb="247">
      <t>カンガ</t>
    </rPh>
    <phoneticPr fontId="4"/>
  </si>
  <si>
    <t>①収益的収支比率
　令和元年度は、使用料の増加、地方債償還金の減少により前年度より高い値となっております。しかし、維持管理に要する経費は増加傾向にあり、より一層の経費節減に努める必要があります。　　　　　　　
④企業債残高対事業規模比率
　類似団体平均より低い状況ですが、下水道事業は住民福祉の向上（地方自治法の本旨）と独立採算制（地方公営企業法の原則）を持ち合わせていることから、今後も料金収入と国が定める繰入基準に基づき財源確保しながら必要な施設更新を行い事業経営を行っていく必要があります。
⑤経費回収率
　使用料で回収すべき経費をどの程度賄えているかの指標です。類似団体平均値より高い状況ですが、人口減少や高齢化が進む中で使用料の増加が見込めないため、計画的な維持管理を行い経費等の削減に努める必要があります。
⑥汚水処理原価
　有収水量1㎥あたりの汚水処理に要した費用を表した指標です。水洗化の推進による有収水量の増加を図ることが改善につながると言われており、公共水域の水質保全の観点からも水洗化率の向上は欠かせないものとなっています。
⑦施設利用率
　施設の利用状況や規模を判断する指標です。類似団体平均値よりやや高い状況となっており、処理人口に対し概ね適正規模であると判断できますが、人口減少も予想されていることから、必要に応じた適切な施設規模を維持する必要があります。
⑧水洗化率
　類似団体平均値よりも高い水準で推移しています。今後も水洗化普及促進に向けた啓発を実施し、指標の向上に努めていきます。</t>
    <rPh sb="10" eb="12">
      <t>レイワ</t>
    </rPh>
    <rPh sb="12" eb="14">
      <t>ガンネン</t>
    </rPh>
    <rPh sb="14" eb="15">
      <t>ド</t>
    </rPh>
    <rPh sb="17" eb="20">
      <t>シヨウリョウ</t>
    </rPh>
    <rPh sb="21" eb="23">
      <t>ゾウカ</t>
    </rPh>
    <rPh sb="24" eb="27">
      <t>チホウサイ</t>
    </rPh>
    <rPh sb="27" eb="29">
      <t>ショウカン</t>
    </rPh>
    <rPh sb="29" eb="30">
      <t>キン</t>
    </rPh>
    <rPh sb="31" eb="33">
      <t>ゲンショウ</t>
    </rPh>
    <rPh sb="36" eb="39">
      <t>ゼンネンド</t>
    </rPh>
    <rPh sb="41" eb="42">
      <t>タカ</t>
    </rPh>
    <rPh sb="43" eb="44">
      <t>アタイ</t>
    </rPh>
    <rPh sb="220" eb="222">
      <t>ヒツヨウ</t>
    </rPh>
    <rPh sb="223" eb="225">
      <t>シセツ</t>
    </rPh>
    <rPh sb="225" eb="227">
      <t>コウシン</t>
    </rPh>
    <rPh sb="228" eb="229">
      <t>オコナ</t>
    </rPh>
    <rPh sb="250" eb="252">
      <t>ケイヒ</t>
    </rPh>
    <rPh sb="257" eb="260">
      <t>シヨウリョウ</t>
    </rPh>
    <rPh sb="261" eb="263">
      <t>カイシュウ</t>
    </rPh>
    <rPh sb="266" eb="268">
      <t>ケイヒ</t>
    </rPh>
    <rPh sb="271" eb="273">
      <t>テイド</t>
    </rPh>
    <rPh sb="273" eb="274">
      <t>マカナ</t>
    </rPh>
    <rPh sb="280" eb="282">
      <t>シヒョウ</t>
    </rPh>
    <rPh sb="296" eb="298">
      <t>ジョウキョウ</t>
    </rPh>
    <rPh sb="302" eb="304">
      <t>ジンコウ</t>
    </rPh>
    <rPh sb="304" eb="306">
      <t>ゲンショウ</t>
    </rPh>
    <rPh sb="307" eb="310">
      <t>コウレイカ</t>
    </rPh>
    <rPh sb="311" eb="312">
      <t>スス</t>
    </rPh>
    <rPh sb="313" eb="314">
      <t>ナカ</t>
    </rPh>
    <rPh sb="315" eb="318">
      <t>シヨウリョウ</t>
    </rPh>
    <rPh sb="319" eb="321">
      <t>ゾウカ</t>
    </rPh>
    <rPh sb="322" eb="324">
      <t>ミコ</t>
    </rPh>
    <rPh sb="330" eb="332">
      <t>ケイカク</t>
    </rPh>
    <rPh sb="332" eb="333">
      <t>テキ</t>
    </rPh>
    <rPh sb="334" eb="336">
      <t>イジ</t>
    </rPh>
    <rPh sb="336" eb="338">
      <t>カンリ</t>
    </rPh>
    <rPh sb="339" eb="340">
      <t>オコナ</t>
    </rPh>
    <rPh sb="341" eb="343">
      <t>ケイヒ</t>
    </rPh>
    <rPh sb="343" eb="344">
      <t>トウ</t>
    </rPh>
    <rPh sb="345" eb="347">
      <t>サクゲン</t>
    </rPh>
    <rPh sb="348" eb="349">
      <t>ツト</t>
    </rPh>
    <rPh sb="351" eb="353">
      <t>ヒツヨウ</t>
    </rPh>
    <rPh sb="369" eb="371">
      <t>ユウシュウ</t>
    </rPh>
    <rPh sb="371" eb="373">
      <t>スイリョウ</t>
    </rPh>
    <rPh sb="379" eb="381">
      <t>オスイ</t>
    </rPh>
    <rPh sb="381" eb="383">
      <t>ショリ</t>
    </rPh>
    <rPh sb="384" eb="385">
      <t>ヨウ</t>
    </rPh>
    <rPh sb="387" eb="389">
      <t>ヒヨウ</t>
    </rPh>
    <rPh sb="390" eb="391">
      <t>アラワ</t>
    </rPh>
    <rPh sb="572" eb="574">
      <t>テキセツ</t>
    </rPh>
    <rPh sb="575" eb="577">
      <t>シセツ</t>
    </rPh>
    <rPh sb="577" eb="579">
      <t>キボ</t>
    </rPh>
    <rPh sb="580" eb="582">
      <t>イジ</t>
    </rPh>
    <rPh sb="594" eb="597">
      <t>スイセンカ</t>
    </rPh>
    <rPh sb="597" eb="598">
      <t>リツ</t>
    </rPh>
    <rPh sb="600" eb="602">
      <t>ルイジ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</si>
</sst>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CA-4038-8983-3C2441F538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B5CA-4038-8983-3C2441F538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68.36</c:v>
                </c:pt>
                <c:pt idx="1">
                  <c:v>65.63</c:v>
                </c:pt>
                <c:pt idx="2">
                  <c:v>67.47</c:v>
                </c:pt>
                <c:pt idx="3">
                  <c:v>66.3</c:v>
                </c:pt>
                <c:pt idx="4">
                  <c:v>64.569999999999993</c:v>
                </c:pt>
              </c:numCache>
            </c:numRef>
          </c:val>
          <c:extLst>
            <c:ext xmlns:c16="http://schemas.microsoft.com/office/drawing/2014/chart" uri="{C3380CC4-5D6E-409C-BE32-E72D297353CC}">
              <c16:uniqueId val="{00000000-B98B-4E4E-827D-9E3525D83F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B98B-4E4E-827D-9E3525D83F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96.09</c:v>
                </c:pt>
                <c:pt idx="1">
                  <c:v>96.36</c:v>
                </c:pt>
                <c:pt idx="2">
                  <c:v>96.58</c:v>
                </c:pt>
                <c:pt idx="3">
                  <c:v>96.78</c:v>
                </c:pt>
                <c:pt idx="4">
                  <c:v>97.07</c:v>
                </c:pt>
              </c:numCache>
            </c:numRef>
          </c:val>
          <c:extLst>
            <c:ext xmlns:c16="http://schemas.microsoft.com/office/drawing/2014/chart" uri="{C3380CC4-5D6E-409C-BE32-E72D297353CC}">
              <c16:uniqueId val="{00000000-5E06-4054-ABAF-CB380AE575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5E06-4054-ABAF-CB380AE575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77.53</c:v>
                </c:pt>
                <c:pt idx="1">
                  <c:v>79.680000000000007</c:v>
                </c:pt>
                <c:pt idx="2">
                  <c:v>77.23</c:v>
                </c:pt>
                <c:pt idx="3">
                  <c:v>77.34</c:v>
                </c:pt>
                <c:pt idx="4">
                  <c:v>91.32</c:v>
                </c:pt>
              </c:numCache>
            </c:numRef>
          </c:val>
          <c:extLst>
            <c:ext xmlns:c16="http://schemas.microsoft.com/office/drawing/2014/chart" uri="{C3380CC4-5D6E-409C-BE32-E72D297353CC}">
              <c16:uniqueId val="{00000000-5407-428C-9DE2-8394D400FE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07-428C-9DE2-8394D400FE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BE-4C8F-9370-D7EDCF786D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E-4C8F-9370-D7EDCF786D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8C-4ED8-AE59-7DBD167059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8C-4ED8-AE59-7DBD167059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A5-4B3B-AE46-2B5418BF3A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A5-4B3B-AE46-2B5418BF3A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0C-406B-A384-C5B2339CF4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0C-406B-A384-C5B2339CF4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284.86</c:v>
                </c:pt>
                <c:pt idx="1">
                  <c:v>396.77</c:v>
                </c:pt>
                <c:pt idx="2">
                  <c:v>361.76</c:v>
                </c:pt>
                <c:pt idx="3">
                  <c:v>472.97</c:v>
                </c:pt>
                <c:pt idx="4">
                  <c:v>445.58</c:v>
                </c:pt>
              </c:numCache>
            </c:numRef>
          </c:val>
          <c:extLst>
            <c:ext xmlns:c16="http://schemas.microsoft.com/office/drawing/2014/chart" uri="{C3380CC4-5D6E-409C-BE32-E72D297353CC}">
              <c16:uniqueId val="{00000000-3259-4E4C-9F96-7CBFA1507E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3259-4E4C-9F96-7CBFA1507E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95.69</c:v>
                </c:pt>
                <c:pt idx="1">
                  <c:v>101.02</c:v>
                </c:pt>
                <c:pt idx="2">
                  <c:v>109.48</c:v>
                </c:pt>
                <c:pt idx="3">
                  <c:v>103.44</c:v>
                </c:pt>
                <c:pt idx="4">
                  <c:v>110.66</c:v>
                </c:pt>
              </c:numCache>
            </c:numRef>
          </c:val>
          <c:extLst>
            <c:ext xmlns:c16="http://schemas.microsoft.com/office/drawing/2014/chart" uri="{C3380CC4-5D6E-409C-BE32-E72D297353CC}">
              <c16:uniqueId val="{00000000-8D3F-408A-A261-8DEA2A61CB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8D3F-408A-A261-8DEA2A61CB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187.69</c:v>
                </c:pt>
                <c:pt idx="1">
                  <c:v>177.53</c:v>
                </c:pt>
                <c:pt idx="2">
                  <c:v>164.14</c:v>
                </c:pt>
                <c:pt idx="3">
                  <c:v>173.44</c:v>
                </c:pt>
                <c:pt idx="4">
                  <c:v>163.93</c:v>
                </c:pt>
              </c:numCache>
            </c:numRef>
          </c:val>
          <c:extLst>
            <c:ext xmlns:c16="http://schemas.microsoft.com/office/drawing/2014/chart" uri="{C3380CC4-5D6E-409C-BE32-E72D297353CC}">
              <c16:uniqueId val="{00000000-651E-41B6-8987-F003720CDC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651E-41B6-8987-F003720CDC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北海道　富良野市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21593</v>
      </c>
      <c r="AM8" s="51"/>
      <c r="AN8" s="51"/>
      <c r="AO8" s="51"/>
      <c r="AP8" s="51"/>
      <c r="AQ8" s="51"/>
      <c r="AR8" s="51"/>
      <c r="AS8" s="51"/>
      <c r="AT8" s="46">
        <f>データ!T6</f>
        <v>600.71</v>
      </c>
      <c r="AU8" s="46"/>
      <c r="AV8" s="46"/>
      <c r="AW8" s="46"/>
      <c r="AX8" s="46"/>
      <c r="AY8" s="46"/>
      <c r="AZ8" s="46"/>
      <c r="BA8" s="46"/>
      <c r="BB8" s="46">
        <f>データ!U6</f>
        <v>35.950000000000003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74.75</v>
      </c>
      <c r="Q10" s="46"/>
      <c r="R10" s="46"/>
      <c r="S10" s="46"/>
      <c r="T10" s="46"/>
      <c r="U10" s="46"/>
      <c r="V10" s="46"/>
      <c r="W10" s="46">
        <f>データ!Q6</f>
        <v>80.900000000000006</v>
      </c>
      <c r="X10" s="46"/>
      <c r="Y10" s="46"/>
      <c r="Z10" s="46"/>
      <c r="AA10" s="46"/>
      <c r="AB10" s="46"/>
      <c r="AC10" s="46"/>
      <c r="AD10" s="51">
        <f>データ!R6</f>
        <v>3542</v>
      </c>
      <c r="AE10" s="51"/>
      <c r="AF10" s="51"/>
      <c r="AG10" s="51"/>
      <c r="AH10" s="51"/>
      <c r="AI10" s="51"/>
      <c r="AJ10" s="51"/>
      <c r="AK10" s="2"/>
      <c r="AL10" s="51">
        <f>データ!V6</f>
        <v>15869</v>
      </c>
      <c r="AM10" s="51"/>
      <c r="AN10" s="51"/>
      <c r="AO10" s="51"/>
      <c r="AP10" s="51"/>
      <c r="AQ10" s="51"/>
      <c r="AR10" s="51"/>
      <c r="AS10" s="51"/>
      <c r="AT10" s="46">
        <f>データ!W6</f>
        <v>4.8499999999999996</v>
      </c>
      <c r="AU10" s="46"/>
      <c r="AV10" s="46"/>
      <c r="AW10" s="46"/>
      <c r="AX10" s="46"/>
      <c r="AY10" s="46"/>
      <c r="AZ10" s="46"/>
      <c r="BA10" s="46"/>
      <c r="BB10" s="46">
        <f>データ!X6</f>
        <v>3271.96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T/alrC3qyBEtc1pSjgR5OsNlkg+/GnX+sazFeMgxUXw8IGoTB1e2VaF4BUTABzfR+N2B2MFEKstP0EdX5GV4Lg==" saltValue="gQNlr4HOhpTRTLnci9Nl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12297</v>
      </c>
      <c r="D6" s="33">
        <f t="shared" si="3"/>
        <v>47</v>
      </c>
      <c r="E6" s="33">
        <f t="shared" si="3"/>
        <v>17</v>
      </c>
      <c r="F6" s="33">
        <f t="shared" si="3"/>
        <v>1</v>
      </c>
      <c r="G6" s="33">
        <f t="shared" si="3"/>
        <v>0</v>
      </c>
      <c r="H6" s="33" t="str">
        <f t="shared" si="3"/>
        <v>北海道　富良野市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74.75</v>
      </c>
      <c r="Q6" s="34">
        <f t="shared" si="3"/>
        <v>80.900000000000006</v>
      </c>
      <c r="R6" s="34">
        <f t="shared" si="3"/>
        <v>3542</v>
      </c>
      <c r="S6" s="34">
        <f t="shared" si="3"/>
        <v>21593</v>
      </c>
      <c r="T6" s="34">
        <f t="shared" si="3"/>
        <v>600.71</v>
      </c>
      <c r="U6" s="34">
        <f t="shared" si="3"/>
        <v>35.950000000000003</v>
      </c>
      <c r="V6" s="34">
        <f t="shared" si="3"/>
        <v>15869</v>
      </c>
      <c r="W6" s="34">
        <f t="shared" si="3"/>
        <v>4.8499999999999996</v>
      </c>
      <c r="X6" s="34">
        <f t="shared" si="3"/>
        <v>3271.96</v>
      </c>
      <c r="Y6" s="35">
        <f>IF(Y7="",NA(),Y7)</f>
        <v>77.53</v>
      </c>
      <c r="Z6" s="35">
        <f t="shared" ref="Z6:AH6" si="4">IF(Z7="",NA(),Z7)</f>
        <v>79.680000000000007</v>
      </c>
      <c r="AA6" s="35">
        <f t="shared" si="4"/>
        <v>77.23</v>
      </c>
      <c r="AB6" s="35">
        <f t="shared" si="4"/>
        <v>77.34</v>
      </c>
      <c r="AC6" s="35">
        <f t="shared" si="4"/>
        <v>91.32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284.86</v>
      </c>
      <c r="BG6" s="35">
        <f t="shared" ref="BG6:BO6" si="7">IF(BG7="",NA(),BG7)</f>
        <v>396.77</v>
      </c>
      <c r="BH6" s="35">
        <f t="shared" si="7"/>
        <v>361.76</v>
      </c>
      <c r="BI6" s="35">
        <f t="shared" si="7"/>
        <v>472.97</v>
      </c>
      <c r="BJ6" s="35">
        <f t="shared" si="7"/>
        <v>445.58</v>
      </c>
      <c r="BK6" s="35">
        <f t="shared" si="7"/>
        <v>1118.56</v>
      </c>
      <c r="BL6" s="35">
        <f t="shared" si="7"/>
        <v>1111.31</v>
      </c>
      <c r="BM6" s="35">
        <f t="shared" si="7"/>
        <v>966.33</v>
      </c>
      <c r="BN6" s="35">
        <f t="shared" si="7"/>
        <v>958.81</v>
      </c>
      <c r="BO6" s="35">
        <f t="shared" si="7"/>
        <v>1001.3</v>
      </c>
      <c r="BP6" s="34" t="str">
        <f>IF(BP7="","",IF(BP7="-","【-】","【"&amp;SUBSTITUTE(TEXT(BP7,"#,##0.00"),"-","△")&amp;"】"))</f>
        <v>【682.51】</v>
      </c>
      <c r="BQ6" s="35">
        <f>IF(BQ7="",NA(),BQ7)</f>
        <v>95.69</v>
      </c>
      <c r="BR6" s="35">
        <f t="shared" ref="BR6:BZ6" si="8">IF(BR7="",NA(),BR7)</f>
        <v>101.02</v>
      </c>
      <c r="BS6" s="35">
        <f t="shared" si="8"/>
        <v>109.48</v>
      </c>
      <c r="BT6" s="35">
        <f t="shared" si="8"/>
        <v>103.44</v>
      </c>
      <c r="BU6" s="35">
        <f t="shared" si="8"/>
        <v>110.66</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187.69</v>
      </c>
      <c r="CC6" s="35">
        <f t="shared" ref="CC6:CK6" si="9">IF(CC7="",NA(),CC7)</f>
        <v>177.53</v>
      </c>
      <c r="CD6" s="35">
        <f t="shared" si="9"/>
        <v>164.14</v>
      </c>
      <c r="CE6" s="35">
        <f t="shared" si="9"/>
        <v>173.44</v>
      </c>
      <c r="CF6" s="35">
        <f t="shared" si="9"/>
        <v>163.93</v>
      </c>
      <c r="CG6" s="35">
        <f t="shared" si="9"/>
        <v>215.28</v>
      </c>
      <c r="CH6" s="35">
        <f t="shared" si="9"/>
        <v>207.96</v>
      </c>
      <c r="CI6" s="35">
        <f t="shared" si="9"/>
        <v>194.31</v>
      </c>
      <c r="CJ6" s="35">
        <f t="shared" si="9"/>
        <v>190.99</v>
      </c>
      <c r="CK6" s="35">
        <f t="shared" si="9"/>
        <v>187.55</v>
      </c>
      <c r="CL6" s="34" t="str">
        <f>IF(CL7="","",IF(CL7="-","【-】","【"&amp;SUBSTITUTE(TEXT(CL7,"#,##0.00"),"-","△")&amp;"】"))</f>
        <v>【136.15】</v>
      </c>
      <c r="CM6" s="35">
        <f>IF(CM7="",NA(),CM7)</f>
        <v>68.36</v>
      </c>
      <c r="CN6" s="35">
        <f t="shared" ref="CN6:CV6" si="10">IF(CN7="",NA(),CN7)</f>
        <v>65.63</v>
      </c>
      <c r="CO6" s="35">
        <f t="shared" si="10"/>
        <v>67.47</v>
      </c>
      <c r="CP6" s="35">
        <f t="shared" si="10"/>
        <v>66.3</v>
      </c>
      <c r="CQ6" s="35">
        <f t="shared" si="10"/>
        <v>64.569999999999993</v>
      </c>
      <c r="CR6" s="35">
        <f t="shared" si="10"/>
        <v>54.67</v>
      </c>
      <c r="CS6" s="35">
        <f t="shared" si="10"/>
        <v>53.51</v>
      </c>
      <c r="CT6" s="35">
        <f t="shared" si="10"/>
        <v>53.5</v>
      </c>
      <c r="CU6" s="35">
        <f t="shared" si="10"/>
        <v>52.58</v>
      </c>
      <c r="CV6" s="35">
        <f t="shared" si="10"/>
        <v>50.94</v>
      </c>
      <c r="CW6" s="34" t="str">
        <f>IF(CW7="","",IF(CW7="-","【-】","【"&amp;SUBSTITUTE(TEXT(CW7,"#,##0.00"),"-","△")&amp;"】"))</f>
        <v>【59.64】</v>
      </c>
      <c r="CX6" s="35">
        <f>IF(CX7="",NA(),CX7)</f>
        <v>96.09</v>
      </c>
      <c r="CY6" s="35">
        <f t="shared" ref="CY6:DG6" si="11">IF(CY7="",NA(),CY7)</f>
        <v>96.36</v>
      </c>
      <c r="CZ6" s="35">
        <f t="shared" si="11"/>
        <v>96.58</v>
      </c>
      <c r="DA6" s="35">
        <f t="shared" si="11"/>
        <v>96.78</v>
      </c>
      <c r="DB6" s="35">
        <f t="shared" si="11"/>
        <v>97.07</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2">
      <c r="A7" s="28"/>
      <c r="B7" s="37">
        <v>2019</v>
      </c>
      <c r="C7" s="37">
        <v>12297</v>
      </c>
      <c r="D7" s="37">
        <v>47</v>
      </c>
      <c r="E7" s="37">
        <v>17</v>
      </c>
      <c r="F7" s="37">
        <v>1</v>
      </c>
      <c r="G7" s="37">
        <v>0</v>
      </c>
      <c r="H7" s="37" t="s">
        <v>98</v>
      </c>
      <c r="I7" s="37" t="s">
        <v>99</v>
      </c>
      <c r="J7" s="37" t="s">
        <v>100</v>
      </c>
      <c r="K7" s="37" t="s">
        <v>101</v>
      </c>
      <c r="L7" s="37" t="s">
        <v>102</v>
      </c>
      <c r="M7" s="37" t="s">
        <v>103</v>
      </c>
      <c r="N7" s="38" t="s">
        <v>104</v>
      </c>
      <c r="O7" s="38" t="s">
        <v>105</v>
      </c>
      <c r="P7" s="38">
        <v>74.75</v>
      </c>
      <c r="Q7" s="38">
        <v>80.900000000000006</v>
      </c>
      <c r="R7" s="38">
        <v>3542</v>
      </c>
      <c r="S7" s="38">
        <v>21593</v>
      </c>
      <c r="T7" s="38">
        <v>600.71</v>
      </c>
      <c r="U7" s="38">
        <v>35.950000000000003</v>
      </c>
      <c r="V7" s="38">
        <v>15869</v>
      </c>
      <c r="W7" s="38">
        <v>4.8499999999999996</v>
      </c>
      <c r="X7" s="38">
        <v>3271.96</v>
      </c>
      <c r="Y7" s="38">
        <v>77.53</v>
      </c>
      <c r="Z7" s="38">
        <v>79.680000000000007</v>
      </c>
      <c r="AA7" s="38">
        <v>77.23</v>
      </c>
      <c r="AB7" s="38">
        <v>77.34</v>
      </c>
      <c r="AC7" s="38">
        <v>91.32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284.86</v>
      </c>
      <c r="BG7" s="38">
        <v>396.77</v>
      </c>
      <c r="BH7" s="38">
        <v>361.76</v>
      </c>
      <c r="BI7" s="38">
        <v>472.97</v>
      </c>
      <c r="BJ7" s="38">
        <v>445.58</v>
      </c>
      <c r="BK7" s="38">
        <v>1118.56</v>
      </c>
      <c r="BL7" s="38">
        <v>1111.31</v>
      </c>
      <c r="BM7" s="38">
        <v>966.33</v>
      </c>
      <c r="BN7" s="38">
        <v>958.81</v>
      </c>
      <c r="BO7" s="38">
        <v>1001.3</v>
      </c>
      <c r="BP7" s="38">
        <v>682.51</v>
      </c>
      <c r="BQ7" s="38">
        <v>95.69</v>
      </c>
      <c r="BR7" s="38">
        <v>101.02</v>
      </c>
      <c r="BS7" s="38">
        <v>109.48</v>
      </c>
      <c r="BT7" s="38">
        <v>103.44</v>
      </c>
      <c r="BU7" s="38">
        <v>110.66</v>
      </c>
      <c r="BV7" s="38">
        <v>72.33</v>
      </c>
      <c r="BW7" s="38">
        <v>75.540000000000006</v>
      </c>
      <c r="BX7" s="38">
        <v>81.739999999999995</v>
      </c>
      <c r="BY7" s="38">
        <v>82.88</v>
      </c>
      <c r="BZ7" s="38">
        <v>81.88</v>
      </c>
      <c r="CA7" s="38">
        <v>100.34</v>
      </c>
      <c r="CB7" s="38">
        <v>187.69</v>
      </c>
      <c r="CC7" s="38">
        <v>177.53</v>
      </c>
      <c r="CD7" s="38">
        <v>164.14</v>
      </c>
      <c r="CE7" s="38">
        <v>173.44</v>
      </c>
      <c r="CF7" s="38">
        <v>163.93</v>
      </c>
      <c r="CG7" s="38">
        <v>215.28</v>
      </c>
      <c r="CH7" s="38">
        <v>207.96</v>
      </c>
      <c r="CI7" s="38">
        <v>194.31</v>
      </c>
      <c r="CJ7" s="38">
        <v>190.99</v>
      </c>
      <c r="CK7" s="38">
        <v>187.55</v>
      </c>
      <c r="CL7" s="38">
        <v>136.15</v>
      </c>
      <c r="CM7" s="38">
        <v>68.36</v>
      </c>
      <c r="CN7" s="38">
        <v>65.63</v>
      </c>
      <c r="CO7" s="38">
        <v>67.47</v>
      </c>
      <c r="CP7" s="38">
        <v>66.3</v>
      </c>
      <c r="CQ7" s="38">
        <v>64.569999999999993</v>
      </c>
      <c r="CR7" s="38">
        <v>54.67</v>
      </c>
      <c r="CS7" s="38">
        <v>53.51</v>
      </c>
      <c r="CT7" s="38">
        <v>53.5</v>
      </c>
      <c r="CU7" s="38">
        <v>52.58</v>
      </c>
      <c r="CV7" s="38">
        <v>50.94</v>
      </c>
      <c r="CW7" s="38">
        <v>59.64</v>
      </c>
      <c r="CX7" s="38">
        <v>96.09</v>
      </c>
      <c r="CY7" s="38">
        <v>96.36</v>
      </c>
      <c r="CZ7" s="38">
        <v>96.58</v>
      </c>
      <c r="DA7" s="38">
        <v>96.78</v>
      </c>
      <c r="DB7" s="38">
        <v>97.07</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suidou-103</cp:lastModifiedBy>
  <cp:lastPrinted>2021-01-22T01:40:28Z</cp:lastPrinted>
  <dcterms:created xsi:type="dcterms:W3CDTF">2020-12-04T02:41:17Z</dcterms:created>
  <dcterms:modified xsi:type="dcterms:W3CDTF">2021-01-22T01:54:16Z</dcterms:modified>
  <cp:category/>
</cp:coreProperties>
</file>