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上下水道課\001■上下水道課共通\006■経営戦略（経営比較分析含）\02経営比較分析\R2（令和元年度決算）\20210114【照会：1／22（金）〆】公営企業に係る経営比較分析表（令和元年度決算）の分析等について\【経営比較分析表】2019_012297_47_1718（公共・特環）\"/>
    </mc:Choice>
  </mc:AlternateContent>
  <workbookProtection workbookAlgorithmName="SHA-512" workbookHashValue="gYbnfAnE4RnF3AL/1s8WmlTPS2+Ih/aY4YPUOjq482XFV5M/yV6S54WhuluLrJ74MqXnEy5WsGS7kjI5NhEOHg==" workbookSaltValue="rR2cDn9IVURLuRJAoIVh3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<sst xmlns="http://schemas.openxmlformats.org/spreadsheetml/2006/main" count="236" uniqueCount="121">
  <si>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</si>
  <si>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</si>
  <si>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</si>
  <si>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</si>
  <si>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</si>
  <si>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</si>
  <si>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</si>
  <si>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</si>
  <si>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</si>
  <si>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</si>
  <si>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</si>
  <si>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</si>
  <si>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</si>
  <si>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</si>
  <si>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</si>
  <si>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</si>
  <si>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</si>
  <si>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</si>
  <si>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</si>
  <si>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</si>
  <si>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</si>
  <si>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</si>
  <si>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</si>
  <si>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</si>
  <si>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</si>
  <si>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</si>
  <si>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</si>
  <si>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</si>
  <si>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</si>
  <si>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</si>
  <si>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</si>
  <si>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</si>
  <si>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</si>
  <si>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</si>
  <si>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</si>
  <si>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</si>
  <si>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</si>
  <si>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</si>
  <si>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</si>
  <si>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</si>
  <si>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</si>
  <si>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</si>
  <si>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</si>
  <si>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</si>
  <si>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</si>
  <si>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</si>
  <si>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</si>
  <si>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</si>
  <si>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</si>
  <si>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</si>
  <si>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</si>
  <si>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</si>
  <si>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</si>
  <si>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</si>
  <si>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</si>
  <si>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</si>
  <si>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</si>
  <si>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</si>
  <si>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</si>
  <si>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</si>
  <si>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</si>
  <si>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</si>
  <si>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</si>
  <si>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</si>
  <si>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</si>
  <si>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</si>
  <si>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</si>
  <si>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</si>
  <si>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</si>
  <si>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</si>
  <si>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</si>
  <si>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</si>
  <si>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</si>
  <si>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</si>
  <si>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</si>
  <si>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</si>
  <si>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</si>
  <si>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</si>
  <si>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</si>
  <si>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</si>
  <si>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</si>
  <si>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</si>
  <si>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</si>
  <si>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</si>
  <si>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</si>
  <si>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</si>
  <si>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</si>
  <si>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</si>
  <si>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</si>
  <si>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</si>
  <si>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</si>
  <si>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</si>
  <si>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</si>
  <si>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</si>
  <si>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</si>
  <si>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</si>
  <si>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</si>
  <si>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</si>
  <si>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</si>
  <si>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</si>
  <si>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</si>
  <si>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</si>
  <si>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</si>
  <si>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</si>
  <si>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</si>
  <si>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</si>
  <si>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</si>
  <si>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</si>
  <si>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</si>
  <si>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</si>
  <si>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</si>
  <si>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</si>
  <si>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</si>
  <si>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</si>
  <si>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</si>
  <si>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</si>
  <si>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</si>
  <si>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</si>
  <si>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特定環境保全公共下水道処理区域は、高齢化率も高く人口減少が進んでいる状況であり、使用料収入の増加及び水洗化率の向上は厳しい状況となっています。
　事業経営のためには一般会計からの繰入金が不可欠であり、平成28年度に策定した中長期的な収支計画（経営戦略）により、経営基盤強化と財政マネジメントの向上を図り、持続可能な事業経営を実施してく必要があります。
　現在、R4年度から公営企業会計の適用に向けて着手しており、資産の管理・財政状況を把握した上で、持続可能な事業経営を実施していきたいと考えています。</t>
    <rPh sb="25" eb="27">
      <t>ジンコウ</t>
    </rPh>
    <rPh sb="27" eb="29">
      <t>ゲンショウ</t>
    </rPh>
    <rPh sb="30" eb="31">
      <t>スス</t>
    </rPh>
    <rPh sb="41" eb="44">
      <t>シヨウリョウ</t>
    </rPh>
    <rPh sb="76" eb="78">
      <t>ケイエイ</t>
    </rPh>
    <rPh sb="117" eb="119">
      <t>シュウシ</t>
    </rPh>
    <rPh sb="160" eb="162">
      <t>ケイエイ</t>
    </rPh>
    <rPh sb="168" eb="170">
      <t>ヒツヨウ</t>
    </rPh>
    <phoneticPr fontId="4"/>
  </si>
  <si>
    <t>①収益的収支比率
　令和元年度は、使用料収入の微増、費用については、地方債償還金は増加していますが、維持管理費の減少により前年度より高い値となっております。
④企業債残高対事業規模比率
　地方債現在高は減少していますが、一般会計からの基準外繰入等で賄われている状況です。
⑤経費回収率
　水処理センター機械設備の修繕工事による経費の増額により当該指標が減少しております。人口減少や高齢化が進む中で使用料収入の増加が見込めないため、計画的な維持管理に努める必要があります。　
⑥汚水処理原価
　有収水量1㎥あたりの汚水処理に要した費用を表した指標です。汚水処理の施設整備や維持管理費の両方を含めた指標です。維持管理経費の増額により横ばいで推移しています。今後も水洗化率の向上による有収水量の増加を図ることにより、最小経費で最大効果を追求していく必要があります。
⑦施設利用率
　施設の利用状況や規模を判断する指標であり、処理場建設時は50％を超える施設利用率を見込んでいましたが、30％代で推移しております。処理区域内人口の減少、節水型設備の普及等により低くなっている状況であり、適切な施設規模を維持する必要があります。
⑧水洗化率
　類似団体平均値と同程度であり、今後も水洗化普及促進に向けた啓発を実施し、指標の向上に努めていきます。</t>
    <rPh sb="10" eb="12">
      <t>レイワ</t>
    </rPh>
    <rPh sb="12" eb="13">
      <t>ゲン</t>
    </rPh>
    <rPh sb="17" eb="19">
      <t>シヨウ</t>
    </rPh>
    <rPh sb="19" eb="20">
      <t>リョウ</t>
    </rPh>
    <rPh sb="20" eb="22">
      <t>シュウニュウ</t>
    </rPh>
    <rPh sb="23" eb="25">
      <t>ビゾウ</t>
    </rPh>
    <rPh sb="26" eb="28">
      <t>ヒヨウ</t>
    </rPh>
    <rPh sb="41" eb="43">
      <t>ゾウカ</t>
    </rPh>
    <rPh sb="50" eb="52">
      <t>イジ</t>
    </rPh>
    <rPh sb="52" eb="54">
      <t>カンリ</t>
    </rPh>
    <rPh sb="54" eb="55">
      <t>ヒ</t>
    </rPh>
    <rPh sb="56" eb="58">
      <t>ゲンショウ</t>
    </rPh>
    <rPh sb="66" eb="67">
      <t>タカ</t>
    </rPh>
    <rPh sb="68" eb="69">
      <t>アタイ</t>
    </rPh>
    <rPh sb="124" eb="125">
      <t>マカナ</t>
    </rPh>
    <rPh sb="144" eb="145">
      <t>ミズ</t>
    </rPh>
    <rPh sb="145" eb="147">
      <t>ショリ</t>
    </rPh>
    <rPh sb="151" eb="153">
      <t>キカイ</t>
    </rPh>
    <rPh sb="153" eb="155">
      <t>セツビ</t>
    </rPh>
    <rPh sb="156" eb="158">
      <t>シュウゼン</t>
    </rPh>
    <rPh sb="158" eb="160">
      <t>コウジ</t>
    </rPh>
    <rPh sb="163" eb="165">
      <t>ケイヒ</t>
    </rPh>
    <rPh sb="166" eb="168">
      <t>ゾウガク</t>
    </rPh>
    <rPh sb="171" eb="173">
      <t>トウガイ</t>
    </rPh>
    <rPh sb="173" eb="175">
      <t>シヒョウ</t>
    </rPh>
    <rPh sb="176" eb="178">
      <t>ゲンショウ</t>
    </rPh>
    <rPh sb="185" eb="187">
      <t>ジンコウ</t>
    </rPh>
    <rPh sb="187" eb="189">
      <t>ゲンショウ</t>
    </rPh>
    <rPh sb="190" eb="193">
      <t>コウレイカ</t>
    </rPh>
    <rPh sb="194" eb="195">
      <t>スス</t>
    </rPh>
    <rPh sb="196" eb="197">
      <t>ナカ</t>
    </rPh>
    <rPh sb="198" eb="201">
      <t>シヨウリョウ</t>
    </rPh>
    <rPh sb="201" eb="203">
      <t>シュウニュウ</t>
    </rPh>
    <rPh sb="204" eb="206">
      <t>ゾウカ</t>
    </rPh>
    <rPh sb="207" eb="209">
      <t>ミコ</t>
    </rPh>
    <rPh sb="215" eb="217">
      <t>ケイカク</t>
    </rPh>
    <rPh sb="217" eb="218">
      <t>テキ</t>
    </rPh>
    <rPh sb="219" eb="221">
      <t>イジ</t>
    </rPh>
    <rPh sb="221" eb="223">
      <t>カンリ</t>
    </rPh>
    <rPh sb="224" eb="225">
      <t>ツト</t>
    </rPh>
    <rPh sb="227" eb="229">
      <t>ヒツヨウ</t>
    </rPh>
    <rPh sb="267" eb="268">
      <t>アラワ</t>
    </rPh>
    <rPh sb="292" eb="293">
      <t>ホウ</t>
    </rPh>
    <rPh sb="302" eb="304">
      <t>イジ</t>
    </rPh>
    <rPh sb="304" eb="306">
      <t>カンリ</t>
    </rPh>
    <rPh sb="306" eb="308">
      <t>ケイヒ</t>
    </rPh>
    <rPh sb="309" eb="311">
      <t>ゾウガク</t>
    </rPh>
    <rPh sb="314" eb="315">
      <t>ヨコ</t>
    </rPh>
    <rPh sb="318" eb="320">
      <t>スイイ</t>
    </rPh>
    <rPh sb="388" eb="390">
      <t>シセツ</t>
    </rPh>
    <rPh sb="391" eb="393">
      <t>リヨウ</t>
    </rPh>
    <rPh sb="393" eb="395">
      <t>ジョウキョウ</t>
    </rPh>
    <rPh sb="396" eb="398">
      <t>キボ</t>
    </rPh>
    <rPh sb="399" eb="401">
      <t>ハンダン</t>
    </rPh>
    <rPh sb="403" eb="405">
      <t>シヒョウ</t>
    </rPh>
    <rPh sb="442" eb="443">
      <t>ダイ</t>
    </rPh>
    <rPh sb="489" eb="491">
      <t>テキセツ</t>
    </rPh>
    <rPh sb="492" eb="494">
      <t>シセツ</t>
    </rPh>
    <rPh sb="494" eb="496">
      <t>キボ</t>
    </rPh>
    <rPh sb="497" eb="499">
      <t>イジ</t>
    </rPh>
    <rPh sb="501" eb="503">
      <t>ヒツヨウ</t>
    </rPh>
    <phoneticPr fontId="4"/>
  </si>
  <si>
    <t>　特定環境保全公共下水道の処理場及び管渠設備については、供用開始から17年が経過し機械設備や電気設備の耐用年数が概ね10年から20年となっていることから、処理場設備の更新が必要となってきます。
　老朽化の指標である管渠老朽化率や管渠改善率については、下水道管路の耐用年数を超過するものが少ない状況であり、老朽管の更新は実施していないため数値は標記されておりません。しかしながら、管渠（下水道路）等の老朽化についても、耐用年数だけでなく管種や劣化状況等にも注視し、定期的な点検を実施して安全安心な下水道事業の運営に努めていく必要があります。</t>
    <rPh sb="28" eb="30">
      <t>キョウヨウ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</si>
</sst>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34-4F72-96C0-4CBD651772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c:ext xmlns:c16="http://schemas.microsoft.com/office/drawing/2014/chart" uri="{C3380CC4-5D6E-409C-BE32-E72D297353CC}">
              <c16:uniqueId val="{00000001-D734-4F72-96C0-4CBD651772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31.2</c:v>
                </c:pt>
                <c:pt idx="1">
                  <c:v>30.76</c:v>
                </c:pt>
                <c:pt idx="2">
                  <c:v>30.76</c:v>
                </c:pt>
                <c:pt idx="3">
                  <c:v>30.22</c:v>
                </c:pt>
                <c:pt idx="4">
                  <c:v>31.96</c:v>
                </c:pt>
              </c:numCache>
            </c:numRef>
          </c:val>
          <c:extLst>
            <c:ext xmlns:c16="http://schemas.microsoft.com/office/drawing/2014/chart" uri="{C3380CC4-5D6E-409C-BE32-E72D297353CC}">
              <c16:uniqueId val="{00000000-1B26-46DF-B962-BB1529032A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c:ext xmlns:c16="http://schemas.microsoft.com/office/drawing/2014/chart" uri="{C3380CC4-5D6E-409C-BE32-E72D297353CC}">
              <c16:uniqueId val="{00000001-1B26-46DF-B962-BB1529032A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82.88</c:v>
                </c:pt>
                <c:pt idx="1">
                  <c:v>83.62</c:v>
                </c:pt>
                <c:pt idx="2">
                  <c:v>83.01</c:v>
                </c:pt>
                <c:pt idx="3">
                  <c:v>83.5</c:v>
                </c:pt>
                <c:pt idx="4">
                  <c:v>84.91</c:v>
                </c:pt>
              </c:numCache>
            </c:numRef>
          </c:val>
          <c:extLst>
            <c:ext xmlns:c16="http://schemas.microsoft.com/office/drawing/2014/chart" uri="{C3380CC4-5D6E-409C-BE32-E72D297353CC}">
              <c16:uniqueId val="{00000000-E798-4B20-BA72-A6E1B072DF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c:ext xmlns:c16="http://schemas.microsoft.com/office/drawing/2014/chart" uri="{C3380CC4-5D6E-409C-BE32-E72D297353CC}">
              <c16:uniqueId val="{00000001-E798-4B20-BA72-A6E1B072DF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99.96</c:v>
                </c:pt>
                <c:pt idx="1">
                  <c:v>98.22</c:v>
                </c:pt>
                <c:pt idx="2">
                  <c:v>91.31</c:v>
                </c:pt>
                <c:pt idx="3">
                  <c:v>73.95</c:v>
                </c:pt>
                <c:pt idx="4">
                  <c:v>79.819999999999993</c:v>
                </c:pt>
              </c:numCache>
            </c:numRef>
          </c:val>
          <c:extLst>
            <c:ext xmlns:c16="http://schemas.microsoft.com/office/drawing/2014/chart" uri="{C3380CC4-5D6E-409C-BE32-E72D297353CC}">
              <c16:uniqueId val="{00000000-1AF4-4853-A5A8-206F580818C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F4-4853-A5A8-206F580818C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0F-4298-8A0C-3B93303E937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0F-4298-8A0C-3B93303E937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3C-405A-8064-666BE70FE2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3C-405A-8064-666BE70FE2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87-42CE-A0D6-DC49FF6C83E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87-42CE-A0D6-DC49FF6C83E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8C-427E-AF58-7382C30B9A7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8C-427E-AF58-7382C30B9A7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1268.08</c:v>
                </c:pt>
                <c:pt idx="1">
                  <c:v>0</c:v>
                </c:pt>
                <c:pt idx="2">
                  <c:v>0</c:v>
                </c:pt>
                <c:pt idx="3">
                  <c:v>0</c:v>
                </c:pt>
                <c:pt idx="4">
                  <c:v>0</c:v>
                </c:pt>
              </c:numCache>
            </c:numRef>
          </c:val>
          <c:extLst>
            <c:ext xmlns:c16="http://schemas.microsoft.com/office/drawing/2014/chart" uri="{C3380CC4-5D6E-409C-BE32-E72D297353CC}">
              <c16:uniqueId val="{00000000-E307-4D83-B83E-301DEBAD36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c:ext xmlns:c16="http://schemas.microsoft.com/office/drawing/2014/chart" uri="{C3380CC4-5D6E-409C-BE32-E72D297353CC}">
              <c16:uniqueId val="{00000001-E307-4D83-B83E-301DEBAD36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99.46</c:v>
                </c:pt>
                <c:pt idx="1">
                  <c:v>90.52</c:v>
                </c:pt>
                <c:pt idx="2">
                  <c:v>99.76</c:v>
                </c:pt>
                <c:pt idx="3">
                  <c:v>68.760000000000005</c:v>
                </c:pt>
                <c:pt idx="4">
                  <c:v>67.19</c:v>
                </c:pt>
              </c:numCache>
            </c:numRef>
          </c:val>
          <c:extLst>
            <c:ext xmlns:c16="http://schemas.microsoft.com/office/drawing/2014/chart" uri="{C3380CC4-5D6E-409C-BE32-E72D297353CC}">
              <c16:uniqueId val="{00000000-6C9F-4498-AF53-E8AC881A9F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c:ext xmlns:c16="http://schemas.microsoft.com/office/drawing/2014/chart" uri="{C3380CC4-5D6E-409C-BE32-E72D297353CC}">
              <c16:uniqueId val="{00000001-6C9F-4498-AF53-E8AC881A9F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177.17</c:v>
                </c:pt>
                <c:pt idx="1">
                  <c:v>193.59</c:v>
                </c:pt>
                <c:pt idx="2">
                  <c:v>175.87</c:v>
                </c:pt>
                <c:pt idx="3">
                  <c:v>255.81</c:v>
                </c:pt>
                <c:pt idx="4">
                  <c:v>264.89</c:v>
                </c:pt>
              </c:numCache>
            </c:numRef>
          </c:val>
          <c:extLst>
            <c:ext xmlns:c16="http://schemas.microsoft.com/office/drawing/2014/chart" uri="{C3380CC4-5D6E-409C-BE32-E72D297353CC}">
              <c16:uniqueId val="{00000000-A892-432F-A42D-C399E869F8C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c:ext xmlns:c16="http://schemas.microsoft.com/office/drawing/2014/chart" uri="{C3380CC4-5D6E-409C-BE32-E72D297353CC}">
              <c16:uniqueId val="{00000001-A892-432F-A42D-C399E869F8C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2">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2">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6" t="str">
        <f>データ!H6</f>
        <v>北海道　富良野市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tr">
        <f>データ!$M$6</f>
        <v>非設置</v>
      </c>
      <c r="AE8" s="74"/>
      <c r="AF8" s="74"/>
      <c r="AG8" s="74"/>
      <c r="AH8" s="74"/>
      <c r="AI8" s="74"/>
      <c r="AJ8" s="74"/>
      <c r="AK8" s="3"/>
      <c r="AL8" s="70">
        <f>データ!S6</f>
        <v>21593</v>
      </c>
      <c r="AM8" s="70"/>
      <c r="AN8" s="70"/>
      <c r="AO8" s="70"/>
      <c r="AP8" s="70"/>
      <c r="AQ8" s="70"/>
      <c r="AR8" s="70"/>
      <c r="AS8" s="70"/>
      <c r="AT8" s="69">
        <f>データ!T6</f>
        <v>600.71</v>
      </c>
      <c r="AU8" s="69"/>
      <c r="AV8" s="69"/>
      <c r="AW8" s="69"/>
      <c r="AX8" s="69"/>
      <c r="AY8" s="69"/>
      <c r="AZ8" s="69"/>
      <c r="BA8" s="69"/>
      <c r="BB8" s="69">
        <f>データ!U6</f>
        <v>35.950000000000003</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2">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2">
      <c r="A10" s="2"/>
      <c r="B10" s="69" t="str">
        <f>データ!N6</f>
        <v>-</v>
      </c>
      <c r="C10" s="69"/>
      <c r="D10" s="69"/>
      <c r="E10" s="69"/>
      <c r="F10" s="69"/>
      <c r="G10" s="69"/>
      <c r="H10" s="69"/>
      <c r="I10" s="69" t="str">
        <f>データ!O6</f>
        <v>該当数値なし</v>
      </c>
      <c r="J10" s="69"/>
      <c r="K10" s="69"/>
      <c r="L10" s="69"/>
      <c r="M10" s="69"/>
      <c r="N10" s="69"/>
      <c r="O10" s="69"/>
      <c r="P10" s="69">
        <f>データ!P6</f>
        <v>5.43</v>
      </c>
      <c r="Q10" s="69"/>
      <c r="R10" s="69"/>
      <c r="S10" s="69"/>
      <c r="T10" s="69"/>
      <c r="U10" s="69"/>
      <c r="V10" s="69"/>
      <c r="W10" s="69">
        <f>データ!Q6</f>
        <v>78.72</v>
      </c>
      <c r="X10" s="69"/>
      <c r="Y10" s="69"/>
      <c r="Z10" s="69"/>
      <c r="AA10" s="69"/>
      <c r="AB10" s="69"/>
      <c r="AC10" s="69"/>
      <c r="AD10" s="70">
        <f>データ!R6</f>
        <v>3542</v>
      </c>
      <c r="AE10" s="70"/>
      <c r="AF10" s="70"/>
      <c r="AG10" s="70"/>
      <c r="AH10" s="70"/>
      <c r="AI10" s="70"/>
      <c r="AJ10" s="70"/>
      <c r="AK10" s="2"/>
      <c r="AL10" s="70">
        <f>データ!V6</f>
        <v>1153</v>
      </c>
      <c r="AM10" s="70"/>
      <c r="AN10" s="70"/>
      <c r="AO10" s="70"/>
      <c r="AP10" s="70"/>
      <c r="AQ10" s="70"/>
      <c r="AR10" s="70"/>
      <c r="AS10" s="70"/>
      <c r="AT10" s="69">
        <f>データ!W6</f>
        <v>0.66</v>
      </c>
      <c r="AU10" s="69"/>
      <c r="AV10" s="69"/>
      <c r="AW10" s="69"/>
      <c r="AX10" s="69"/>
      <c r="AY10" s="69"/>
      <c r="AZ10" s="69"/>
      <c r="BA10" s="69"/>
      <c r="BB10" s="69">
        <f>データ!X6</f>
        <v>1746.97</v>
      </c>
      <c r="BC10" s="69"/>
      <c r="BD10" s="69"/>
      <c r="BE10" s="69"/>
      <c r="BF10" s="69"/>
      <c r="BG10" s="69"/>
      <c r="BH10" s="69"/>
      <c r="BI10" s="69"/>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WPR5YP2pcE9P1J8TiuqXtUWBIASOrWFHj0SJa7WBbWfbA/7DV7mi19YQ1tu3SpqLF5yd0YLaDevapELt08RMzg==" saltValue="NfJTxEUTc3FRvg1/RjkT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2">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12297</v>
      </c>
      <c r="D6" s="33">
        <f t="shared" si="3"/>
        <v>47</v>
      </c>
      <c r="E6" s="33">
        <f t="shared" si="3"/>
        <v>17</v>
      </c>
      <c r="F6" s="33">
        <f t="shared" si="3"/>
        <v>4</v>
      </c>
      <c r="G6" s="33">
        <f t="shared" si="3"/>
        <v>0</v>
      </c>
      <c r="H6" s="33" t="str">
        <f t="shared" si="3"/>
        <v>北海道　富良野市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5.43</v>
      </c>
      <c r="Q6" s="34">
        <f t="shared" si="3"/>
        <v>78.72</v>
      </c>
      <c r="R6" s="34">
        <f t="shared" si="3"/>
        <v>3542</v>
      </c>
      <c r="S6" s="34">
        <f t="shared" si="3"/>
        <v>21593</v>
      </c>
      <c r="T6" s="34">
        <f t="shared" si="3"/>
        <v>600.71</v>
      </c>
      <c r="U6" s="34">
        <f t="shared" si="3"/>
        <v>35.950000000000003</v>
      </c>
      <c r="V6" s="34">
        <f t="shared" si="3"/>
        <v>1153</v>
      </c>
      <c r="W6" s="34">
        <f t="shared" si="3"/>
        <v>0.66</v>
      </c>
      <c r="X6" s="34">
        <f t="shared" si="3"/>
        <v>1746.97</v>
      </c>
      <c r="Y6" s="35">
        <f>IF(Y7="",NA(),Y7)</f>
        <v>99.96</v>
      </c>
      <c r="Z6" s="35">
        <f t="shared" ref="Z6:AH6" si="4">IF(Z7="",NA(),Z7)</f>
        <v>98.22</v>
      </c>
      <c r="AA6" s="35">
        <f t="shared" si="4"/>
        <v>91.31</v>
      </c>
      <c r="AB6" s="35">
        <f t="shared" si="4"/>
        <v>73.95</v>
      </c>
      <c r="AC6" s="35">
        <f t="shared" si="4"/>
        <v>79.819999999999993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1268.08</v>
      </c>
      <c r="BG6" s="34">
        <f t="shared" ref="BG6:BO6" si="7">IF(BG7="",NA(),BG7)</f>
        <v>0</v>
      </c>
      <c r="BH6" s="34">
        <f t="shared" si="7"/>
        <v>0</v>
      </c>
      <c r="BI6" s="34">
        <f t="shared" si="7"/>
        <v>0</v>
      </c>
      <c r="BJ6" s="34">
        <f t="shared" si="7"/>
        <v>0</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99.46</v>
      </c>
      <c r="BR6" s="35">
        <f t="shared" ref="BR6:BZ6" si="8">IF(BR7="",NA(),BR7)</f>
        <v>90.52</v>
      </c>
      <c r="BS6" s="35">
        <f t="shared" si="8"/>
        <v>99.76</v>
      </c>
      <c r="BT6" s="35">
        <f t="shared" si="8"/>
        <v>68.760000000000005</v>
      </c>
      <c r="BU6" s="35">
        <f t="shared" si="8"/>
        <v>67.19</v>
      </c>
      <c r="BV6" s="35">
        <f t="shared" si="8"/>
        <v>49.22</v>
      </c>
      <c r="BW6" s="35">
        <f t="shared" si="8"/>
        <v>53.7</v>
      </c>
      <c r="BX6" s="35">
        <f t="shared" si="8"/>
        <v>74.3</v>
      </c>
      <c r="BY6" s="35">
        <f t="shared" si="8"/>
        <v>72.260000000000005</v>
      </c>
      <c r="BZ6" s="35">
        <f t="shared" si="8"/>
        <v>71.84</v>
      </c>
      <c r="CA6" s="34" t="str">
        <f>IF(CA7="","",IF(CA7="-","【-】","【"&amp;SUBSTITUTE(TEXT(CA7,"#,##0.00"),"-","△")&amp;"】"))</f>
        <v>【74.17】</v>
      </c>
      <c r="CB6" s="35">
        <f>IF(CB7="",NA(),CB7)</f>
        <v>177.17</v>
      </c>
      <c r="CC6" s="35">
        <f t="shared" ref="CC6:CK6" si="9">IF(CC7="",NA(),CC7)</f>
        <v>193.59</v>
      </c>
      <c r="CD6" s="35">
        <f t="shared" si="9"/>
        <v>175.87</v>
      </c>
      <c r="CE6" s="35">
        <f t="shared" si="9"/>
        <v>255.81</v>
      </c>
      <c r="CF6" s="35">
        <f t="shared" si="9"/>
        <v>264.89</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31.2</v>
      </c>
      <c r="CN6" s="35">
        <f t="shared" ref="CN6:CV6" si="10">IF(CN7="",NA(),CN7)</f>
        <v>30.76</v>
      </c>
      <c r="CO6" s="35">
        <f t="shared" si="10"/>
        <v>30.76</v>
      </c>
      <c r="CP6" s="35">
        <f t="shared" si="10"/>
        <v>30.22</v>
      </c>
      <c r="CQ6" s="35">
        <f t="shared" si="10"/>
        <v>31.96</v>
      </c>
      <c r="CR6" s="35">
        <f t="shared" si="10"/>
        <v>36.65</v>
      </c>
      <c r="CS6" s="35">
        <f t="shared" si="10"/>
        <v>37.72</v>
      </c>
      <c r="CT6" s="35">
        <f t="shared" si="10"/>
        <v>43.36</v>
      </c>
      <c r="CU6" s="35">
        <f t="shared" si="10"/>
        <v>42.56</v>
      </c>
      <c r="CV6" s="35">
        <f t="shared" si="10"/>
        <v>42.47</v>
      </c>
      <c r="CW6" s="34" t="str">
        <f>IF(CW7="","",IF(CW7="-","【-】","【"&amp;SUBSTITUTE(TEXT(CW7,"#,##0.00"),"-","△")&amp;"】"))</f>
        <v>【42.86】</v>
      </c>
      <c r="CX6" s="35">
        <f>IF(CX7="",NA(),CX7)</f>
        <v>82.88</v>
      </c>
      <c r="CY6" s="35">
        <f t="shared" ref="CY6:DG6" si="11">IF(CY7="",NA(),CY7)</f>
        <v>83.62</v>
      </c>
      <c r="CZ6" s="35">
        <f t="shared" si="11"/>
        <v>83.01</v>
      </c>
      <c r="DA6" s="35">
        <f t="shared" si="11"/>
        <v>83.5</v>
      </c>
      <c r="DB6" s="35">
        <f t="shared" si="11"/>
        <v>84.91</v>
      </c>
      <c r="DC6" s="35">
        <f t="shared" si="11"/>
        <v>68.83</v>
      </c>
      <c r="DD6" s="35">
        <f t="shared" si="11"/>
        <v>68.459999999999994</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5" s="36" customFormat="1" x14ac:dyDescent="0.2">
      <c r="A7" s="28"/>
      <c r="B7" s="37">
        <v>2019</v>
      </c>
      <c r="C7" s="37">
        <v>12297</v>
      </c>
      <c r="D7" s="37">
        <v>47</v>
      </c>
      <c r="E7" s="37">
        <v>17</v>
      </c>
      <c r="F7" s="37">
        <v>4</v>
      </c>
      <c r="G7" s="37">
        <v>0</v>
      </c>
      <c r="H7" s="37" t="s">
        <v>98</v>
      </c>
      <c r="I7" s="37" t="s">
        <v>99</v>
      </c>
      <c r="J7" s="37" t="s">
        <v>100</v>
      </c>
      <c r="K7" s="37" t="s">
        <v>101</v>
      </c>
      <c r="L7" s="37" t="s">
        <v>102</v>
      </c>
      <c r="M7" s="37" t="s">
        <v>103</v>
      </c>
      <c r="N7" s="38" t="s">
        <v>104</v>
      </c>
      <c r="O7" s="38" t="s">
        <v>105</v>
      </c>
      <c r="P7" s="38">
        <v>5.43</v>
      </c>
      <c r="Q7" s="38">
        <v>78.72</v>
      </c>
      <c r="R7" s="38">
        <v>3542</v>
      </c>
      <c r="S7" s="38">
        <v>21593</v>
      </c>
      <c r="T7" s="38">
        <v>600.71</v>
      </c>
      <c r="U7" s="38">
        <v>35.950000000000003</v>
      </c>
      <c r="V7" s="38">
        <v>1153</v>
      </c>
      <c r="W7" s="38">
        <v>0.66</v>
      </c>
      <c r="X7" s="38">
        <v>1746.97</v>
      </c>
      <c r="Y7" s="38">
        <v>99.96</v>
      </c>
      <c r="Z7" s="38">
        <v>98.22</v>
      </c>
      <c r="AA7" s="38">
        <v>91.31</v>
      </c>
      <c r="AB7" s="38">
        <v>73.95</v>
      </c>
      <c r="AC7" s="38">
        <v>79.819999999999993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1268.08</v>
      </c>
      <c r="BG7" s="38">
        <v>0</v>
      </c>
      <c r="BH7" s="38">
        <v>0</v>
      </c>
      <c r="BI7" s="38">
        <v>0</v>
      </c>
      <c r="BJ7" s="38">
        <v>0</v>
      </c>
      <c r="BK7" s="38">
        <v>1673.47</v>
      </c>
      <c r="BL7" s="38">
        <v>1592.72</v>
      </c>
      <c r="BM7" s="38">
        <v>1243.71</v>
      </c>
      <c r="BN7" s="38">
        <v>1194.1500000000001</v>
      </c>
      <c r="BO7" s="38">
        <v>1206.79</v>
      </c>
      <c r="BP7" s="38">
        <v>1218.7</v>
      </c>
      <c r="BQ7" s="38">
        <v>99.46</v>
      </c>
      <c r="BR7" s="38">
        <v>90.52</v>
      </c>
      <c r="BS7" s="38">
        <v>99.76</v>
      </c>
      <c r="BT7" s="38">
        <v>68.760000000000005</v>
      </c>
      <c r="BU7" s="38">
        <v>67.19</v>
      </c>
      <c r="BV7" s="38">
        <v>49.22</v>
      </c>
      <c r="BW7" s="38">
        <v>53.7</v>
      </c>
      <c r="BX7" s="38">
        <v>74.3</v>
      </c>
      <c r="BY7" s="38">
        <v>72.260000000000005</v>
      </c>
      <c r="BZ7" s="38">
        <v>71.84</v>
      </c>
      <c r="CA7" s="38">
        <v>74.17</v>
      </c>
      <c r="CB7" s="38">
        <v>177.17</v>
      </c>
      <c r="CC7" s="38">
        <v>193.59</v>
      </c>
      <c r="CD7" s="38">
        <v>175.87</v>
      </c>
      <c r="CE7" s="38">
        <v>255.81</v>
      </c>
      <c r="CF7" s="38">
        <v>264.89</v>
      </c>
      <c r="CG7" s="38">
        <v>332.02</v>
      </c>
      <c r="CH7" s="38">
        <v>300.35000000000002</v>
      </c>
      <c r="CI7" s="38">
        <v>221.81</v>
      </c>
      <c r="CJ7" s="38">
        <v>230.02</v>
      </c>
      <c r="CK7" s="38">
        <v>228.47</v>
      </c>
      <c r="CL7" s="38">
        <v>218.56</v>
      </c>
      <c r="CM7" s="38">
        <v>31.2</v>
      </c>
      <c r="CN7" s="38">
        <v>30.76</v>
      </c>
      <c r="CO7" s="38">
        <v>30.76</v>
      </c>
      <c r="CP7" s="38">
        <v>30.22</v>
      </c>
      <c r="CQ7" s="38">
        <v>31.96</v>
      </c>
      <c r="CR7" s="38">
        <v>36.65</v>
      </c>
      <c r="CS7" s="38">
        <v>37.72</v>
      </c>
      <c r="CT7" s="38">
        <v>43.36</v>
      </c>
      <c r="CU7" s="38">
        <v>42.56</v>
      </c>
      <c r="CV7" s="38">
        <v>42.47</v>
      </c>
      <c r="CW7" s="38">
        <v>42.86</v>
      </c>
      <c r="CX7" s="38">
        <v>82.88</v>
      </c>
      <c r="CY7" s="38">
        <v>83.62</v>
      </c>
      <c r="CZ7" s="38">
        <v>83.01</v>
      </c>
      <c r="DA7" s="38">
        <v>83.5</v>
      </c>
      <c r="DB7" s="38">
        <v>84.91</v>
      </c>
      <c r="DC7" s="38">
        <v>68.83</v>
      </c>
      <c r="DD7" s="38">
        <v>68.459999999999994</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suidou-103</cp:lastModifiedBy>
  <cp:lastPrinted>2021-01-22T01:47:36Z</cp:lastPrinted>
  <dcterms:created xsi:type="dcterms:W3CDTF">2020-12-04T02:51:07Z</dcterms:created>
  <dcterms:modified xsi:type="dcterms:W3CDTF">2021-01-22T04:09:32Z</dcterms:modified>
  <cp:category/>
</cp:coreProperties>
</file>